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d.docs.live.net/4b46d80d87689c42/BAN QLDA GT LĐ/QUYET TOAN VON DAU TU/Nam 2024/"/>
    </mc:Choice>
  </mc:AlternateContent>
  <xr:revisionPtr revIDLastSave="1301" documentId="13_ncr:1_{9DE8A6B6-53F5-4A84-8DED-983D7071B105}" xr6:coauthVersionLast="47" xr6:coauthVersionMax="47" xr10:uidLastSave="{5642E523-8749-498B-A79A-F923C06B609D}"/>
  <bookViews>
    <workbookView xWindow="-120" yWindow="-120" windowWidth="29040" windowHeight="15720" xr2:uid="{483351D7-D325-40CE-852D-316323D0A6C3}"/>
  </bookViews>
  <sheets>
    <sheet name="Tong hop" sheetId="10" r:id="rId1"/>
    <sheet name="Sheet1" sheetId="1" r:id="rId2"/>
    <sheet name="1" sheetId="2" r:id="rId3"/>
  </sheets>
  <definedNames>
    <definedName name="_xlnm.Print_Titles" localSheetId="0">'Tong hop'!$6:$9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0" i="10" l="1"/>
  <c r="E20" i="10"/>
  <c r="W44" i="10"/>
  <c r="V44" i="10"/>
  <c r="U44" i="10"/>
  <c r="O44" i="10"/>
  <c r="K44" i="10"/>
  <c r="X44" i="10" s="1"/>
  <c r="W43" i="10"/>
  <c r="W42" i="10" s="1"/>
  <c r="V43" i="10"/>
  <c r="U43" i="10"/>
  <c r="Q43" i="10"/>
  <c r="Q42" i="10" s="1"/>
  <c r="K43" i="10"/>
  <c r="K42" i="10" s="1"/>
  <c r="V42" i="10"/>
  <c r="T42" i="10"/>
  <c r="S42" i="10"/>
  <c r="R42" i="10"/>
  <c r="P42" i="10"/>
  <c r="N42" i="10"/>
  <c r="M42" i="10"/>
  <c r="L42" i="10"/>
  <c r="J42" i="10"/>
  <c r="I42" i="10"/>
  <c r="H42" i="10"/>
  <c r="G42" i="10"/>
  <c r="F42" i="10"/>
  <c r="W41" i="10"/>
  <c r="W40" i="10" s="1"/>
  <c r="V41" i="10"/>
  <c r="V40" i="10" s="1"/>
  <c r="Q41" i="10"/>
  <c r="U41" i="10" s="1"/>
  <c r="U40" i="10" s="1"/>
  <c r="K41" i="10"/>
  <c r="T40" i="10"/>
  <c r="S40" i="10"/>
  <c r="R40" i="10"/>
  <c r="P40" i="10"/>
  <c r="N40" i="10"/>
  <c r="M40" i="10"/>
  <c r="L40" i="10"/>
  <c r="J40" i="10"/>
  <c r="I40" i="10"/>
  <c r="H40" i="10"/>
  <c r="G40" i="10"/>
  <c r="F40" i="10"/>
  <c r="W39" i="10"/>
  <c r="V39" i="10"/>
  <c r="Q39" i="10"/>
  <c r="U39" i="10" s="1"/>
  <c r="K39" i="10"/>
  <c r="X39" i="10" s="1"/>
  <c r="W38" i="10"/>
  <c r="W37" i="10" s="1"/>
  <c r="V38" i="10"/>
  <c r="V37" i="10" s="1"/>
  <c r="Q38" i="10"/>
  <c r="U38" i="10" s="1"/>
  <c r="K38" i="10"/>
  <c r="X38" i="10" s="1"/>
  <c r="X37" i="10" s="1"/>
  <c r="T37" i="10"/>
  <c r="S37" i="10"/>
  <c r="R37" i="10"/>
  <c r="P37" i="10"/>
  <c r="N37" i="10"/>
  <c r="M37" i="10"/>
  <c r="L37" i="10"/>
  <c r="J37" i="10"/>
  <c r="I37" i="10"/>
  <c r="H37" i="10"/>
  <c r="G37" i="10"/>
  <c r="F37" i="10"/>
  <c r="W36" i="10"/>
  <c r="V36" i="10"/>
  <c r="Q36" i="10"/>
  <c r="X36" i="10" s="1"/>
  <c r="X35" i="10" s="1"/>
  <c r="O36" i="10"/>
  <c r="S35" i="10"/>
  <c r="R35" i="10"/>
  <c r="P35" i="10"/>
  <c r="M35" i="10"/>
  <c r="L35" i="10"/>
  <c r="K35" i="10"/>
  <c r="J35" i="10"/>
  <c r="I35" i="10"/>
  <c r="G35" i="10"/>
  <c r="F35" i="10"/>
  <c r="X34" i="10"/>
  <c r="W34" i="10"/>
  <c r="V34" i="10"/>
  <c r="W33" i="10"/>
  <c r="V33" i="10"/>
  <c r="Q33" i="10"/>
  <c r="U33" i="10" s="1"/>
  <c r="U32" i="10" s="1"/>
  <c r="K33" i="10"/>
  <c r="T32" i="10"/>
  <c r="S32" i="10"/>
  <c r="S20" i="10" s="1"/>
  <c r="R32" i="10"/>
  <c r="Q32" i="10"/>
  <c r="P32" i="10"/>
  <c r="N32" i="10"/>
  <c r="M32" i="10"/>
  <c r="L32" i="10"/>
  <c r="J32" i="10"/>
  <c r="I32" i="10"/>
  <c r="H32" i="10"/>
  <c r="G32" i="10"/>
  <c r="F32" i="10"/>
  <c r="W31" i="10"/>
  <c r="V31" i="10"/>
  <c r="Q31" i="10"/>
  <c r="U31" i="10" s="1"/>
  <c r="K31" i="10"/>
  <c r="W30" i="10"/>
  <c r="V30" i="10"/>
  <c r="V29" i="10" s="1"/>
  <c r="Q30" i="10"/>
  <c r="U30" i="10" s="1"/>
  <c r="K30" i="10"/>
  <c r="O30" i="10" s="1"/>
  <c r="T29" i="10"/>
  <c r="S29" i="10"/>
  <c r="R29" i="10"/>
  <c r="P29" i="10"/>
  <c r="N29" i="10"/>
  <c r="N20" i="10" s="1"/>
  <c r="M29" i="10"/>
  <c r="L29" i="10"/>
  <c r="J29" i="10"/>
  <c r="I29" i="10"/>
  <c r="H29" i="10"/>
  <c r="H20" i="10" s="1"/>
  <c r="G29" i="10"/>
  <c r="F29" i="10"/>
  <c r="W28" i="10"/>
  <c r="V28" i="10"/>
  <c r="Q28" i="10"/>
  <c r="U28" i="10" s="1"/>
  <c r="O28" i="10"/>
  <c r="S27" i="10"/>
  <c r="R27" i="10"/>
  <c r="Q27" i="10"/>
  <c r="P27" i="10"/>
  <c r="M27" i="10"/>
  <c r="L27" i="10"/>
  <c r="K27" i="10"/>
  <c r="J27" i="10"/>
  <c r="I27" i="10"/>
  <c r="G27" i="10"/>
  <c r="F27" i="10"/>
  <c r="W26" i="10"/>
  <c r="V26" i="10"/>
  <c r="Q26" i="10"/>
  <c r="U26" i="10" s="1"/>
  <c r="K26" i="10"/>
  <c r="S25" i="10"/>
  <c r="R25" i="10"/>
  <c r="R20" i="10" s="1"/>
  <c r="P25" i="10"/>
  <c r="P20" i="10" s="1"/>
  <c r="M25" i="10"/>
  <c r="M20" i="10" s="1"/>
  <c r="L25" i="10"/>
  <c r="L20" i="10" s="1"/>
  <c r="K25" i="10"/>
  <c r="J25" i="10"/>
  <c r="J20" i="10" s="1"/>
  <c r="I25" i="10"/>
  <c r="I20" i="10" s="1"/>
  <c r="G25" i="10"/>
  <c r="G20" i="10" s="1"/>
  <c r="F25" i="10"/>
  <c r="F20" i="10" s="1"/>
  <c r="W29" i="10" l="1"/>
  <c r="X41" i="10"/>
  <c r="X40" i="10" s="1"/>
  <c r="K29" i="10"/>
  <c r="K20" i="10" s="1"/>
  <c r="U27" i="10"/>
  <c r="X28" i="10"/>
  <c r="X27" i="10" s="1"/>
  <c r="Q40" i="10"/>
  <c r="U42" i="10"/>
  <c r="X31" i="10"/>
  <c r="X43" i="10"/>
  <c r="X42" i="10" s="1"/>
  <c r="O43" i="10"/>
  <c r="O42" i="10" s="1"/>
  <c r="V32" i="10"/>
  <c r="U37" i="10"/>
  <c r="W32" i="10"/>
  <c r="K37" i="10"/>
  <c r="W25" i="10"/>
  <c r="W20" i="10" s="1"/>
  <c r="W27" i="10"/>
  <c r="Q35" i="10"/>
  <c r="U35" i="10" s="1"/>
  <c r="Q37" i="10"/>
  <c r="U29" i="10"/>
  <c r="V25" i="10"/>
  <c r="X26" i="10"/>
  <c r="W35" i="10"/>
  <c r="O26" i="10"/>
  <c r="O41" i="10"/>
  <c r="O40" i="10" s="1"/>
  <c r="K40" i="10"/>
  <c r="X33" i="10"/>
  <c r="X32" i="10" s="1"/>
  <c r="V35" i="10"/>
  <c r="O33" i="10"/>
  <c r="O32" i="10" s="1"/>
  <c r="K32" i="10"/>
  <c r="O39" i="10"/>
  <c r="U36" i="10"/>
  <c r="O38" i="10"/>
  <c r="X30" i="10"/>
  <c r="X29" i="10" s="1"/>
  <c r="Q29" i="10"/>
  <c r="O31" i="10"/>
  <c r="O29" i="10" s="1"/>
  <c r="V27" i="10"/>
  <c r="Q25" i="10"/>
  <c r="V20" i="10" l="1"/>
  <c r="U25" i="10"/>
  <c r="U20" i="10" s="1"/>
  <c r="Q20" i="10"/>
  <c r="O37" i="10"/>
  <c r="O20" i="10" s="1"/>
  <c r="X25" i="10"/>
  <c r="X20" i="10" s="1"/>
  <c r="H64" i="10" l="1"/>
  <c r="H63" i="10" s="1"/>
  <c r="H62" i="10" s="1"/>
  <c r="H61" i="10" s="1"/>
  <c r="I64" i="10"/>
  <c r="I63" i="10" s="1"/>
  <c r="I62" i="10" s="1"/>
  <c r="I61" i="10" s="1"/>
  <c r="J64" i="10"/>
  <c r="J63" i="10" s="1"/>
  <c r="J62" i="10" s="1"/>
  <c r="J61" i="10" s="1"/>
  <c r="K64" i="10"/>
  <c r="K63" i="10" s="1"/>
  <c r="K62" i="10" s="1"/>
  <c r="K61" i="10" s="1"/>
  <c r="L64" i="10"/>
  <c r="L63" i="10" s="1"/>
  <c r="L62" i="10" s="1"/>
  <c r="L61" i="10" s="1"/>
  <c r="M64" i="10"/>
  <c r="M63" i="10" s="1"/>
  <c r="M62" i="10" s="1"/>
  <c r="M61" i="10" s="1"/>
  <c r="N64" i="10"/>
  <c r="N63" i="10" s="1"/>
  <c r="N62" i="10" s="1"/>
  <c r="N61" i="10" s="1"/>
  <c r="O64" i="10"/>
  <c r="O63" i="10" s="1"/>
  <c r="O62" i="10" s="1"/>
  <c r="O61" i="10" s="1"/>
  <c r="P64" i="10"/>
  <c r="P63" i="10" s="1"/>
  <c r="P62" i="10" s="1"/>
  <c r="P61" i="10" s="1"/>
  <c r="Q64" i="10"/>
  <c r="Q63" i="10" s="1"/>
  <c r="Q62" i="10" s="1"/>
  <c r="Q61" i="10" s="1"/>
  <c r="R64" i="10"/>
  <c r="R63" i="10" s="1"/>
  <c r="R62" i="10" s="1"/>
  <c r="R61" i="10" s="1"/>
  <c r="S64" i="10"/>
  <c r="S63" i="10" s="1"/>
  <c r="S62" i="10" s="1"/>
  <c r="S61" i="10" s="1"/>
  <c r="T64" i="10"/>
  <c r="T63" i="10" s="1"/>
  <c r="T62" i="10" s="1"/>
  <c r="T61" i="10" s="1"/>
  <c r="T15" i="10" s="1"/>
  <c r="T11" i="10" s="1"/>
  <c r="U64" i="10"/>
  <c r="U63" i="10" s="1"/>
  <c r="U62" i="10" s="1"/>
  <c r="U61" i="10" s="1"/>
  <c r="E64" i="10"/>
  <c r="E63" i="10" s="1"/>
  <c r="E62" i="10" s="1"/>
  <c r="E61" i="10" s="1"/>
  <c r="X67" i="10"/>
  <c r="X66" i="10" s="1"/>
  <c r="X64" i="10" s="1"/>
  <c r="X63" i="10" s="1"/>
  <c r="X62" i="10" s="1"/>
  <c r="X61" i="10" s="1"/>
  <c r="W67" i="10"/>
  <c r="W66" i="10" s="1"/>
  <c r="W64" i="10" s="1"/>
  <c r="W63" i="10" s="1"/>
  <c r="W62" i="10" s="1"/>
  <c r="W61" i="10" s="1"/>
  <c r="V67" i="10"/>
  <c r="V66" i="10" s="1"/>
  <c r="V64" i="10" s="1"/>
  <c r="V63" i="10" s="1"/>
  <c r="V62" i="10" s="1"/>
  <c r="V61" i="10" s="1"/>
  <c r="G66" i="10"/>
  <c r="G64" i="10" s="1"/>
  <c r="G63" i="10" s="1"/>
  <c r="G62" i="10" s="1"/>
  <c r="G61" i="10" s="1"/>
  <c r="F66" i="10"/>
  <c r="F64" i="10" s="1"/>
  <c r="F63" i="10" s="1"/>
  <c r="F62" i="10" s="1"/>
  <c r="F61" i="10" s="1"/>
  <c r="W47" i="10"/>
  <c r="V47" i="10"/>
  <c r="Q47" i="10"/>
  <c r="X47" i="10" s="1"/>
  <c r="X46" i="10"/>
  <c r="W46" i="10"/>
  <c r="V46" i="10"/>
  <c r="U46" i="10"/>
  <c r="X45" i="10"/>
  <c r="W45" i="10"/>
  <c r="V45" i="10"/>
  <c r="U45" i="10"/>
  <c r="U47" i="10" l="1"/>
  <c r="E19" i="10" l="1"/>
  <c r="N19" i="10"/>
  <c r="H19" i="10"/>
  <c r="M19" i="10"/>
  <c r="L19" i="10" l="1"/>
  <c r="I19" i="10"/>
  <c r="K19" i="10"/>
  <c r="P19" i="10"/>
  <c r="F19" i="10"/>
  <c r="F17" i="10" s="1"/>
  <c r="F15" i="10" s="1"/>
  <c r="F11" i="10" s="1"/>
  <c r="G19" i="10"/>
  <c r="R19" i="10"/>
  <c r="S19" i="10"/>
  <c r="S17" i="10" s="1"/>
  <c r="S15" i="10" s="1"/>
  <c r="S11" i="10" s="1"/>
  <c r="J19" i="10"/>
  <c r="H17" i="10"/>
  <c r="H15" i="10" s="1"/>
  <c r="H11" i="10" s="1"/>
  <c r="H10" i="10" s="1"/>
  <c r="M17" i="10"/>
  <c r="M15" i="10" s="1"/>
  <c r="M11" i="10" s="1"/>
  <c r="M10" i="10" s="1"/>
  <c r="E17" i="10"/>
  <c r="E15" i="10" s="1"/>
  <c r="E11" i="10" s="1"/>
  <c r="E10" i="10" s="1"/>
  <c r="L17" i="10"/>
  <c r="L15" i="10" s="1"/>
  <c r="L11" i="10" s="1"/>
  <c r="L10" i="10" s="1"/>
  <c r="N17" i="10"/>
  <c r="N15" i="10" s="1"/>
  <c r="N11" i="10" s="1"/>
  <c r="N10" i="10" s="1"/>
  <c r="O19" i="10"/>
  <c r="F10" i="10" l="1"/>
  <c r="S10" i="10"/>
  <c r="P17" i="10"/>
  <c r="P15" i="10" s="1"/>
  <c r="P11" i="10" s="1"/>
  <c r="P10" i="10" s="1"/>
  <c r="W19" i="10"/>
  <c r="W17" i="10" s="1"/>
  <c r="W15" i="10" s="1"/>
  <c r="W11" i="10" s="1"/>
  <c r="K17" i="10"/>
  <c r="K15" i="10" s="1"/>
  <c r="K11" i="10" s="1"/>
  <c r="K10" i="10" s="1"/>
  <c r="V19" i="10"/>
  <c r="U19" i="10"/>
  <c r="U17" i="10" s="1"/>
  <c r="U15" i="10" s="1"/>
  <c r="U11" i="10" s="1"/>
  <c r="Q19" i="10"/>
  <c r="X19" i="10"/>
  <c r="R17" i="10"/>
  <c r="R15" i="10" s="1"/>
  <c r="R11" i="10" s="1"/>
  <c r="R10" i="10" s="1"/>
  <c r="G17" i="10"/>
  <c r="G15" i="10" s="1"/>
  <c r="G11" i="10" s="1"/>
  <c r="G10" i="10" s="1"/>
  <c r="I17" i="10"/>
  <c r="I15" i="10" s="1"/>
  <c r="I11" i="10" s="1"/>
  <c r="I10" i="10" s="1"/>
  <c r="J17" i="10"/>
  <c r="J15" i="10" s="1"/>
  <c r="J11" i="10" s="1"/>
  <c r="J10" i="10" s="1"/>
  <c r="O17" i="10"/>
  <c r="O15" i="10" s="1"/>
  <c r="O11" i="10" s="1"/>
  <c r="O10" i="10" s="1"/>
  <c r="X17" i="10" l="1"/>
  <c r="X15" i="10" s="1"/>
  <c r="X11" i="10" s="1"/>
  <c r="X10" i="10" s="1"/>
  <c r="W10" i="10"/>
  <c r="U10" i="10"/>
  <c r="V17" i="10"/>
  <c r="V15" i="10" s="1"/>
  <c r="V11" i="10" s="1"/>
  <c r="V10" i="10" s="1"/>
  <c r="Q17" i="10"/>
  <c r="Q15" i="10" s="1"/>
  <c r="Q11" i="10" s="1"/>
  <c r="Q10" i="10" s="1"/>
  <c r="X14" i="2" l="1"/>
  <c r="W14" i="2"/>
  <c r="V14" i="2"/>
  <c r="U14" i="2"/>
  <c r="T14" i="2"/>
  <c r="S14" i="2"/>
  <c r="R14" i="2"/>
  <c r="Q14" i="2"/>
  <c r="P14" i="2"/>
  <c r="O14" i="2"/>
  <c r="N14" i="2"/>
  <c r="M14" i="2"/>
  <c r="L14" i="2"/>
  <c r="K14" i="2"/>
  <c r="J14" i="2"/>
  <c r="I14" i="2"/>
  <c r="H14" i="2"/>
  <c r="G14" i="2"/>
  <c r="F14" i="2"/>
  <c r="E14" i="2"/>
  <c r="S19" i="2"/>
  <c r="S18" i="2" s="1"/>
  <c r="S16" i="2" s="1"/>
  <c r="R19" i="2"/>
  <c r="R18" i="2" s="1"/>
  <c r="R16" i="2" s="1"/>
  <c r="P19" i="2"/>
  <c r="P18" i="2" s="1"/>
  <c r="P16" i="2" s="1"/>
  <c r="O19" i="2"/>
  <c r="O18" i="2" s="1"/>
  <c r="O16" i="2" s="1"/>
  <c r="N19" i="2"/>
  <c r="N18" i="2" s="1"/>
  <c r="N16" i="2" s="1"/>
  <c r="M19" i="2"/>
  <c r="M18" i="2" s="1"/>
  <c r="M16" i="2" s="1"/>
  <c r="L19" i="2"/>
  <c r="L18" i="2" s="1"/>
  <c r="L16" i="2" s="1"/>
  <c r="K19" i="2"/>
  <c r="K18" i="2" s="1"/>
  <c r="K16" i="2" s="1"/>
  <c r="J19" i="2"/>
  <c r="J18" i="2" s="1"/>
  <c r="J16" i="2" s="1"/>
  <c r="I19" i="2"/>
  <c r="I18" i="2" s="1"/>
  <c r="I16" i="2" s="1"/>
  <c r="H19" i="2"/>
  <c r="H18" i="2" s="1"/>
  <c r="H16" i="2" s="1"/>
  <c r="G19" i="2"/>
  <c r="G18" i="2" s="1"/>
  <c r="G16" i="2" s="1"/>
  <c r="F19" i="2"/>
  <c r="F18" i="2" s="1"/>
  <c r="F16" i="2" s="1"/>
  <c r="E19" i="2"/>
  <c r="E18" i="2" s="1"/>
  <c r="E16" i="2" s="1"/>
  <c r="Q38" i="2"/>
  <c r="T38" i="2"/>
  <c r="U38" i="2" s="1"/>
  <c r="V38" i="2"/>
  <c r="W38" i="2"/>
  <c r="X38" i="2"/>
  <c r="Q32" i="2"/>
  <c r="T32" i="2" s="1"/>
  <c r="U32" i="2" s="1"/>
  <c r="V32" i="2"/>
  <c r="W32" i="2"/>
  <c r="Q26" i="2"/>
  <c r="T26" i="2" s="1"/>
  <c r="U26" i="2" s="1"/>
  <c r="V26" i="2"/>
  <c r="W26" i="2"/>
  <c r="W37" i="2"/>
  <c r="W36" i="2" s="1"/>
  <c r="V37" i="2"/>
  <c r="V36" i="2" s="1"/>
  <c r="Q37" i="2"/>
  <c r="X37" i="2" s="1"/>
  <c r="X36" i="2" s="1"/>
  <c r="S36" i="2"/>
  <c r="R36" i="2"/>
  <c r="P36" i="2"/>
  <c r="O36" i="2"/>
  <c r="N36" i="2"/>
  <c r="M36" i="2"/>
  <c r="L36" i="2"/>
  <c r="K36" i="2"/>
  <c r="J36" i="2"/>
  <c r="I36" i="2"/>
  <c r="H36" i="2"/>
  <c r="G36" i="2"/>
  <c r="F36" i="2"/>
  <c r="E36" i="2"/>
  <c r="W31" i="2"/>
  <c r="W30" i="2" s="1"/>
  <c r="V31" i="2"/>
  <c r="V30" i="2" s="1"/>
  <c r="Q31" i="2"/>
  <c r="Q30" i="2" s="1"/>
  <c r="S30" i="2"/>
  <c r="R30" i="2"/>
  <c r="P30" i="2"/>
  <c r="O30" i="2"/>
  <c r="N30" i="2"/>
  <c r="M30" i="2"/>
  <c r="L30" i="2"/>
  <c r="K30" i="2"/>
  <c r="J30" i="2"/>
  <c r="I30" i="2"/>
  <c r="H30" i="2"/>
  <c r="G30" i="2"/>
  <c r="F30" i="2"/>
  <c r="E30" i="2"/>
  <c r="W25" i="2"/>
  <c r="W24" i="2" s="1"/>
  <c r="V25" i="2"/>
  <c r="V24" i="2" s="1"/>
  <c r="Q25" i="2"/>
  <c r="X25" i="2" s="1"/>
  <c r="X24" i="2" s="1"/>
  <c r="S24" i="2"/>
  <c r="R24" i="2"/>
  <c r="P24" i="2"/>
  <c r="O24" i="2"/>
  <c r="N24" i="2"/>
  <c r="M24" i="2"/>
  <c r="L24" i="2"/>
  <c r="K24" i="2"/>
  <c r="J24" i="2"/>
  <c r="I24" i="2"/>
  <c r="H24" i="2"/>
  <c r="G24" i="2"/>
  <c r="F24" i="2"/>
  <c r="E24" i="2"/>
  <c r="F28" i="1"/>
  <c r="F30" i="1" s="1"/>
  <c r="G28" i="1"/>
  <c r="G30" i="1" s="1"/>
  <c r="H28" i="1"/>
  <c r="H30" i="1" s="1"/>
  <c r="I28" i="1"/>
  <c r="I30" i="1" s="1"/>
  <c r="J28" i="1"/>
  <c r="J30" i="1" s="1"/>
  <c r="K28" i="1"/>
  <c r="K30" i="1" s="1"/>
  <c r="L28" i="1"/>
  <c r="L30" i="1" s="1"/>
  <c r="M28" i="1"/>
  <c r="M30" i="1" s="1"/>
  <c r="N28" i="1"/>
  <c r="N30" i="1" s="1"/>
  <c r="O28" i="1"/>
  <c r="O30" i="1" s="1"/>
  <c r="P28" i="1"/>
  <c r="P30" i="1" s="1"/>
  <c r="R28" i="1"/>
  <c r="R30" i="1" s="1"/>
  <c r="S28" i="1"/>
  <c r="S30" i="1" s="1"/>
  <c r="F26" i="1"/>
  <c r="G26" i="1"/>
  <c r="H26" i="1"/>
  <c r="I26" i="1"/>
  <c r="J26" i="1"/>
  <c r="K26" i="1"/>
  <c r="L26" i="1"/>
  <c r="M26" i="1"/>
  <c r="N26" i="1"/>
  <c r="O26" i="1"/>
  <c r="P26" i="1"/>
  <c r="R26" i="1"/>
  <c r="S26" i="1"/>
  <c r="F24" i="1"/>
  <c r="G24" i="1"/>
  <c r="H24" i="1"/>
  <c r="I24" i="1"/>
  <c r="J24" i="1"/>
  <c r="K24" i="1"/>
  <c r="L24" i="1"/>
  <c r="M24" i="1"/>
  <c r="N24" i="1"/>
  <c r="O24" i="1"/>
  <c r="P24" i="1"/>
  <c r="R24" i="1"/>
  <c r="S24" i="1"/>
  <c r="V19" i="2" l="1"/>
  <c r="V18" i="2" s="1"/>
  <c r="V16" i="2" s="1"/>
  <c r="Q19" i="2"/>
  <c r="Q18" i="2" s="1"/>
  <c r="Q16" i="2" s="1"/>
  <c r="W19" i="2"/>
  <c r="W18" i="2" s="1"/>
  <c r="W16" i="2" s="1"/>
  <c r="X32" i="2"/>
  <c r="X26" i="2"/>
  <c r="L10" i="2"/>
  <c r="L9" i="2" s="1"/>
  <c r="G10" i="2"/>
  <c r="G9" i="2" s="1"/>
  <c r="K10" i="2"/>
  <c r="K9" i="2" s="1"/>
  <c r="O10" i="2"/>
  <c r="O9" i="2" s="1"/>
  <c r="N10" i="2"/>
  <c r="N9" i="2" s="1"/>
  <c r="Q24" i="2"/>
  <c r="J10" i="2"/>
  <c r="J9" i="2" s="1"/>
  <c r="R10" i="2"/>
  <c r="R9" i="2" s="1"/>
  <c r="W10" i="2"/>
  <c r="W9" i="2" s="1"/>
  <c r="Q36" i="2"/>
  <c r="I10" i="2"/>
  <c r="I9" i="2" s="1"/>
  <c r="M10" i="2"/>
  <c r="M9" i="2" s="1"/>
  <c r="T31" i="2"/>
  <c r="T30" i="2" s="1"/>
  <c r="X31" i="2"/>
  <c r="X30" i="2" s="1"/>
  <c r="T25" i="2"/>
  <c r="T37" i="2"/>
  <c r="H16" i="1"/>
  <c r="H18" i="1" s="1"/>
  <c r="H10" i="1" s="1"/>
  <c r="O16" i="1"/>
  <c r="O18" i="1" s="1"/>
  <c r="O9" i="1" s="1"/>
  <c r="P16" i="1"/>
  <c r="P18" i="1" s="1"/>
  <c r="P10" i="1" s="1"/>
  <c r="L16" i="1"/>
  <c r="L18" i="1" s="1"/>
  <c r="L10" i="1" s="1"/>
  <c r="S16" i="1"/>
  <c r="S18" i="1" s="1"/>
  <c r="S10" i="1" s="1"/>
  <c r="N16" i="1"/>
  <c r="N18" i="1" s="1"/>
  <c r="N9" i="1" s="1"/>
  <c r="J16" i="1"/>
  <c r="J18" i="1" s="1"/>
  <c r="J9" i="1" s="1"/>
  <c r="F16" i="1"/>
  <c r="F18" i="1" s="1"/>
  <c r="F9" i="1" s="1"/>
  <c r="R16" i="1"/>
  <c r="R18" i="1" s="1"/>
  <c r="R9" i="1" s="1"/>
  <c r="K16" i="1"/>
  <c r="K18" i="1" s="1"/>
  <c r="G16" i="1"/>
  <c r="G18" i="1" s="1"/>
  <c r="I16" i="1"/>
  <c r="I18" i="1" s="1"/>
  <c r="M16" i="1"/>
  <c r="M18" i="1" s="1"/>
  <c r="E28" i="1"/>
  <c r="E30" i="1" s="1"/>
  <c r="E26" i="1"/>
  <c r="E24" i="1"/>
  <c r="W27" i="1"/>
  <c r="W26" i="1" s="1"/>
  <c r="W29" i="1"/>
  <c r="W28" i="1" s="1"/>
  <c r="W30" i="1" s="1"/>
  <c r="W25" i="1"/>
  <c r="W24" i="1" s="1"/>
  <c r="V29" i="1"/>
  <c r="V28" i="1" s="1"/>
  <c r="V30" i="1" s="1"/>
  <c r="V27" i="1"/>
  <c r="V26" i="1" s="1"/>
  <c r="V25" i="1"/>
  <c r="V24" i="1" s="1"/>
  <c r="Q27" i="1"/>
  <c r="Q25" i="1"/>
  <c r="Q29" i="1"/>
  <c r="X19" i="2" l="1"/>
  <c r="X18" i="2" s="1"/>
  <c r="X16" i="2" s="1"/>
  <c r="T19" i="2"/>
  <c r="T18" i="2" s="1"/>
  <c r="T16" i="2" s="1"/>
  <c r="P10" i="2"/>
  <c r="P9" i="2" s="1"/>
  <c r="F10" i="2"/>
  <c r="F9" i="2" s="1"/>
  <c r="H10" i="2"/>
  <c r="H9" i="2" s="1"/>
  <c r="E10" i="2"/>
  <c r="E9" i="2" s="1"/>
  <c r="S10" i="2"/>
  <c r="S9" i="2" s="1"/>
  <c r="Q10" i="2"/>
  <c r="Q9" i="2" s="1"/>
  <c r="V10" i="2"/>
  <c r="V9" i="2" s="1"/>
  <c r="U31" i="2"/>
  <c r="U30" i="2" s="1"/>
  <c r="U25" i="2"/>
  <c r="T24" i="2"/>
  <c r="T36" i="2"/>
  <c r="U37" i="2"/>
  <c r="U36" i="2" s="1"/>
  <c r="X10" i="2"/>
  <c r="X9" i="2" s="1"/>
  <c r="H9" i="1"/>
  <c r="J10" i="1"/>
  <c r="P9" i="1"/>
  <c r="O10" i="1"/>
  <c r="L9" i="1"/>
  <c r="N10" i="1"/>
  <c r="F10" i="1"/>
  <c r="R10" i="1"/>
  <c r="S9" i="1"/>
  <c r="E16" i="1"/>
  <c r="E18" i="1" s="1"/>
  <c r="E10" i="1" s="1"/>
  <c r="M10" i="1"/>
  <c r="M9" i="1"/>
  <c r="I10" i="1"/>
  <c r="I9" i="1"/>
  <c r="K10" i="1"/>
  <c r="K9" i="1"/>
  <c r="G10" i="1"/>
  <c r="G9" i="1"/>
  <c r="T29" i="1"/>
  <c r="T28" i="1" s="1"/>
  <c r="T30" i="1" s="1"/>
  <c r="Q28" i="1"/>
  <c r="Q30" i="1" s="1"/>
  <c r="T25" i="1"/>
  <c r="T24" i="1" s="1"/>
  <c r="Q24" i="1"/>
  <c r="W16" i="1"/>
  <c r="W18" i="1" s="1"/>
  <c r="V16" i="1"/>
  <c r="V18" i="1" s="1"/>
  <c r="T27" i="1"/>
  <c r="T26" i="1" s="1"/>
  <c r="Q26" i="1"/>
  <c r="X25" i="1"/>
  <c r="X24" i="1" s="1"/>
  <c r="X29" i="1"/>
  <c r="X28" i="1" s="1"/>
  <c r="X30" i="1" s="1"/>
  <c r="X27" i="1"/>
  <c r="X26" i="1" s="1"/>
  <c r="U24" i="2" l="1"/>
  <c r="U19" i="2"/>
  <c r="U18" i="2" s="1"/>
  <c r="U16" i="2" s="1"/>
  <c r="E9" i="1"/>
  <c r="U29" i="1"/>
  <c r="U28" i="1" s="1"/>
  <c r="U30" i="1" s="1"/>
  <c r="U25" i="1"/>
  <c r="U24" i="1" s="1"/>
  <c r="U27" i="1"/>
  <c r="U26" i="1" s="1"/>
  <c r="V10" i="1"/>
  <c r="V9" i="1"/>
  <c r="W10" i="1"/>
  <c r="W9" i="1"/>
  <c r="X16" i="1"/>
  <c r="X18" i="1" s="1"/>
  <c r="Q16" i="1"/>
  <c r="Q18" i="1" s="1"/>
  <c r="T16" i="1"/>
  <c r="T18" i="1" s="1"/>
  <c r="U10" i="2" l="1"/>
  <c r="U9" i="2" s="1"/>
  <c r="T10" i="2"/>
  <c r="T9" i="2" s="1"/>
  <c r="U16" i="1"/>
  <c r="U18" i="1" s="1"/>
  <c r="U10" i="1" s="1"/>
  <c r="T10" i="1"/>
  <c r="T9" i="1"/>
  <c r="Q10" i="1"/>
  <c r="Q9" i="1"/>
  <c r="X10" i="1"/>
  <c r="X9" i="1"/>
  <c r="U9" i="1" l="1"/>
</calcChain>
</file>

<file path=xl/sharedStrings.xml><?xml version="1.0" encoding="utf-8"?>
<sst xmlns="http://schemas.openxmlformats.org/spreadsheetml/2006/main" count="391" uniqueCount="103">
  <si>
    <t>STT</t>
  </si>
  <si>
    <t>Nội dung</t>
  </si>
  <si>
    <t>Mã dự án đầu tư</t>
  </si>
  <si>
    <t>Tổng mức đầu tư</t>
  </si>
  <si>
    <t>Tổng số</t>
  </si>
  <si>
    <t>Trong đó: vốn tạm ứng theo chế độ chưa thu hồi</t>
  </si>
  <si>
    <t>Lũy kế vốn đã giải ngân tử khởi công đến hết năm ngân sách trước năm quyết toán</t>
  </si>
  <si>
    <t>Số vốn tạm ứng theo chế độ chưa thu hồi của các năm trước nộp điều chỉnh giảm trong năm quyết toán</t>
  </si>
  <si>
    <t>Thanh toán khối lượng hoàn thành trong năm quyết toán phần vốn tạm ứng theo chế độ chưa thu hồi từ khởi công đến hết năm ngân sách trước năm quyết toán</t>
  </si>
  <si>
    <t>Kế hoạch và giải ngân vốn kế hoạch các năm trước được kéo dài thời gian thực hiện và giải ngân sang năm quyết toán</t>
  </si>
  <si>
    <t>Vốn kế hoạch được kéo dài</t>
  </si>
  <si>
    <t>Giải ngân</t>
  </si>
  <si>
    <t>Thanh toán khối lượng hoàn thành</t>
  </si>
  <si>
    <t>Vốn tạm ứng</t>
  </si>
  <si>
    <t>Vốn kế hoạch tiếp tục được phép kéo dài thời gian thực hiện và giải ngân sang năm sau năm quyết toán (nếu có)</t>
  </si>
  <si>
    <t>Số vốn còn lại chưa giải ngân hủy bỏ (nếu có)</t>
  </si>
  <si>
    <t>Vốn kế hoạch năm quyết toán</t>
  </si>
  <si>
    <t>Kế hoạch và giải ngân vốn kế hoạch năm quyết toán</t>
  </si>
  <si>
    <t>Tổng số vốn đã thanh toán khối lượng hoàn thành được quyết toán trong năm ngân sách</t>
  </si>
  <si>
    <t>Lũy kế vốn tạm ứng theo chế độ chưa thu hồi đến năm quyết toán chuyển sang các năm sau</t>
  </si>
  <si>
    <t>Lũy kế số vốn đã giải ngân từ khởi công đến hết năm quyết toán</t>
  </si>
  <si>
    <t>BAN QUẢN LÝ DỰ ÁN ĐẦU TƯ XÂY DỰNG CÔNG TRÌNH GIAO THÔNG TỈNH LÂM ĐỒNG</t>
  </si>
  <si>
    <t>BÁO CÁO QUYẾT TOÁN VỐN ĐẦU TƯ CÔNG NGUỒN NGÂN SÁCH NHÀ NƯỚC THEO NĂM NGÂN SÁCH NĂM 2021</t>
  </si>
  <si>
    <t>Mẫu số 01/QTNĐ</t>
  </si>
  <si>
    <t>TỔNG SỐ</t>
  </si>
  <si>
    <t>A.1</t>
  </si>
  <si>
    <t>Các dự án thuộc kế hoạch năm 2021</t>
  </si>
  <si>
    <t xml:space="preserve">Xây dựng tuyến đường ĐT.729 kết nối tỉnh Lâm Đồng với tỉnh Bình Thuận và tuyến đường ĐT.722 kết nối tỉnh Lâm Đồng với tỉnh Đắk Lắk </t>
  </si>
  <si>
    <t>Nâng cấp mở rộng tuyến đường nối xã Đạ K'Nàng, huyện Đam Rông với xã Phúc Thọ, huyện Lâm Hà</t>
  </si>
  <si>
    <t>7897138</t>
  </si>
  <si>
    <t>7897140</t>
  </si>
  <si>
    <t>Địa điểm mở tài khoản</t>
  </si>
  <si>
    <t>KBNN tỉnh Lâm Đồng</t>
  </si>
  <si>
    <t>11=12+13</t>
  </si>
  <si>
    <t>15=10-11-14</t>
  </si>
  <si>
    <t>17=18+19</t>
  </si>
  <si>
    <t>21=16-17-20</t>
  </si>
  <si>
    <t>22=9+12+18</t>
  </si>
  <si>
    <t>23=7-8-9+13+19</t>
  </si>
  <si>
    <t>24=6-8+11+17</t>
  </si>
  <si>
    <t>Xây dựng Cầu Mỏ vẹt, huyện Đạ Tẻh</t>
  </si>
  <si>
    <t>7897139</t>
  </si>
  <si>
    <t>Vốn trong nước</t>
  </si>
  <si>
    <t>Nguồn hỗ trợ có mục tiêu NSTW</t>
  </si>
  <si>
    <t>a</t>
  </si>
  <si>
    <t>Nguồn cấp quyền sử dụng đất</t>
  </si>
  <si>
    <t>b</t>
  </si>
  <si>
    <t>c</t>
  </si>
  <si>
    <t>Nguồn vốn xổ số kiến thiết</t>
  </si>
  <si>
    <t>LÃNH ĐẠO CƠ QUAN KIỂM SOÁT, THANH TOÁN NƠI GIAO DỊCH</t>
  </si>
  <si>
    <t>ĐẠI DIỆN CHỦ ĐẦU TƯ</t>
  </si>
  <si>
    <t>Vốn nước ngoài</t>
  </si>
  <si>
    <t>- Giải ngân theo cơ chế ghi thu, ghi chi</t>
  </si>
  <si>
    <t>- Giải ngân theo cơ chế tài chính trong nước</t>
  </si>
  <si>
    <t>Ngành, lĩnh vực (mã ngành, lĩnh vực…)</t>
  </si>
  <si>
    <t>I</t>
  </si>
  <si>
    <t>Vốn ngân sách nhà nước theo ngành, lĩnh vực:</t>
  </si>
  <si>
    <t>Ngành, lĩnh vực  (421-332)</t>
  </si>
  <si>
    <t>II</t>
  </si>
  <si>
    <t>Vốn chương trình mục tiêu quốc gia</t>
  </si>
  <si>
    <t>Chương trình mục tiêu quốc gia</t>
  </si>
  <si>
    <t>Dự án</t>
  </si>
  <si>
    <t>III</t>
  </si>
  <si>
    <t>Vốn ngân sách trung ương bổ sung ngoài kế hoạch được giao (nếu có)</t>
  </si>
  <si>
    <t>A2</t>
  </si>
  <si>
    <t>Các dự án không thuộc kế hoạch năm 2021 còn dư vốn tạm ứng chưa thu hồi từ các năm trước chuyển sang quyết toán</t>
  </si>
  <si>
    <t>Vốn đầu tư theo ngành, lĩnh vực:</t>
  </si>
  <si>
    <t>Ngành, lĩnh vực  (mã ngành, lĩnh vực)</t>
  </si>
  <si>
    <t xml:space="preserve">                                     , ngày        tháng          năm</t>
  </si>
  <si>
    <t xml:space="preserve">     , ngày        tháng           năm</t>
  </si>
  <si>
    <t>Vốn nước ngoài, trong đó</t>
  </si>
  <si>
    <t xml:space="preserve">Dự án Xây dựng tuyến đường ĐT.729 kết nối tỉnh Lâm Đồng với tỉnh Bình Thuận và tuyến đường ĐT.722 kết nối tỉnh Lâm Đồng với tỉnh Đắk Lắk </t>
  </si>
  <si>
    <t>Dự án Xây dựng Cầu Mỏ vẹt, huyện Đạ Tẻh</t>
  </si>
  <si>
    <t>Dự án Nâng cấp mở rộng tuyến đường nối xã Đạ K'Nàng, huyện Đam Rông với xã Phúc Thọ, huyện Lâm Hà</t>
  </si>
  <si>
    <t>Vốn nước ngoài, trong đó:</t>
  </si>
  <si>
    <t>Ngành, lĩnh vực (421-332)</t>
  </si>
  <si>
    <t>Ngành, lĩnh vực:</t>
  </si>
  <si>
    <t xml:space="preserve">Ngành, lĩnh vực </t>
  </si>
  <si>
    <t>Nguồn hỗ trợ có mục tiêu NSTW (Mã nguồn 43)</t>
  </si>
  <si>
    <t>Nguồn xổ số kiến thiết (Mã nguồn 45)</t>
  </si>
  <si>
    <t>Xây dựng đường Cam Ly – Phước Thành</t>
  </si>
  <si>
    <t>Xây dựng thay thế 05 cầu yếu</t>
  </si>
  <si>
    <t>Xây dựng đường tránh thành phố Đà Lạt từ chân đèo Prenn đến xã Xuân Thọ</t>
  </si>
  <si>
    <t>1.2</t>
  </si>
  <si>
    <t>1.3</t>
  </si>
  <si>
    <t>Nguồn thu tiền sử dụng đất (Mã nguồn 44)</t>
  </si>
  <si>
    <t>1.1</t>
  </si>
  <si>
    <t>Nâng cấp, mở rộng đèo Prenn, thành phố Đà Lạt</t>
  </si>
  <si>
    <t>Xây dựng cầu Mỏ Vẹt, huyện Đạ Tẻh</t>
  </si>
  <si>
    <t xml:space="preserve">BAN QUẢN LÝ DỰ ÁN GIAO THÔNG </t>
  </si>
  <si>
    <t>UBND TỈNH LÂM ĐỒNG</t>
  </si>
  <si>
    <t>Nguồn thu xổ số kiến thiết ( Mã nguồn 45)</t>
  </si>
  <si>
    <t>Nâng cấp đường ĐT.724 đoạn từ Km64+509 - Km71+170, huyện Đam Rông</t>
  </si>
  <si>
    <t>Nguồn ngân sách tập trung ( Mã nguồn 42)</t>
  </si>
  <si>
    <t>BÁO CÁO QUYẾT TOÁN VỐN ĐẦU TƯ CÔNG NGUỒN NGÂN SÁCH NHÀ NƯỚC THEO NĂM NGÂN SÁCH NĂM 2024</t>
  </si>
  <si>
    <t>Các dự án thuộc kế hoạch năm 2024</t>
  </si>
  <si>
    <t>Các dự án không thuộc kế hoạch năm 2024 còn dư vốn tạm ứng chưa thu hồi từ các năm trước chuyển sang quyết toán</t>
  </si>
  <si>
    <t>1.4</t>
  </si>
  <si>
    <t>Nâng cấp tuyến đường ĐT.721 đoạn từ Km0+000 đến Km16+600</t>
  </si>
  <si>
    <t>1.5</t>
  </si>
  <si>
    <t>1.6</t>
  </si>
  <si>
    <t>1.7</t>
  </si>
  <si>
    <t>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</si>
</sst>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_-;\-* #,##0_-;_-* &quot;-&quot;??_-;_-@_-"/>
  </numFmts>
  <fonts count="11" x14ac:knownFonts="1">
    <font>
      <sz val="11"/>
      <color theme="1"/>
      <name val="Calibri"/>
      <family val="2"/>
      <charset val="163"/>
      <scheme val="minor"/>
    </font>
    <font>
      <sz val="11"/>
      <color theme="1"/>
      <name val="Times New Roman"/>
      <family val="1"/>
    </font>
    <font>
      <b/>
      <sz val="11"/>
      <color theme="1"/>
      <name val="Times New Roman"/>
      <family val="1"/>
    </font>
    <font>
      <sz val="11"/>
      <color theme="1"/>
      <name val="Calibri"/>
      <family val="2"/>
      <charset val="163"/>
      <scheme val="minor"/>
    </font>
    <font>
      <i/>
      <sz val="11"/>
      <color theme="1"/>
      <name val="Times New Roman"/>
      <family val="1"/>
    </font>
    <font>
      <b/>
      <i/>
      <sz val="11"/>
      <color theme="1"/>
      <name val="Times New Roman"/>
      <family val="1"/>
    </font>
    <font>
      <b/>
      <sz val="15"/>
      <color theme="1"/>
      <name val="Times New Roman"/>
      <family val="1"/>
    </font>
    <font>
      <b/>
      <sz val="12"/>
      <color theme="1"/>
      <name val="Times New Roman"/>
      <family val="1"/>
    </font>
    <font>
      <sz val="14"/>
      <color theme="1"/>
      <name val="Times New Roman"/>
      <family val="1"/>
    </font>
    <font>
      <b/>
      <sz val="14"/>
      <color theme="1"/>
      <name val="Times New Roman"/>
      <family val="1"/>
    </font>
    <font>
      <b/>
      <sz val="18"/>
      <color theme="1"/>
      <name val="Times New Roman"/>
      <family val="1"/>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164" fontId="3" fillId="0" borderId="0" applyFont="0" applyFill="0" applyBorder="0" applyAlignment="0" applyProtection="0"/>
  </cellStyleXfs>
  <cellXfs count="111">
    <xf numFmtId="0" fontId="0" fillId="0" borderId="0" xfId="0"/>
    <xf numFmtId="0" fontId="1" fillId="0" borderId="1" xfId="0" applyFont="1" applyBorder="1" applyAlignment="1">
      <alignment horizontal="center" vertical="center" wrapText="1"/>
    </xf>
    <xf numFmtId="0" fontId="1" fillId="0" borderId="0" xfId="0" applyFont="1"/>
    <xf numFmtId="0" fontId="2" fillId="0" borderId="0" xfId="0" applyFont="1"/>
    <xf numFmtId="0" fontId="1" fillId="0" borderId="1" xfId="0" applyFont="1" applyBorder="1" applyAlignment="1">
      <alignment horizontal="center" vertical="center"/>
    </xf>
    <xf numFmtId="0" fontId="2" fillId="0" borderId="1" xfId="0" applyFont="1" applyBorder="1"/>
    <xf numFmtId="0" fontId="1" fillId="0" borderId="0" xfId="0" applyFont="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1" fillId="0" borderId="2" xfId="0" quotePrefix="1" applyFont="1" applyBorder="1" applyAlignment="1">
      <alignment horizontal="center" vertical="center"/>
    </xf>
    <xf numFmtId="165" fontId="1" fillId="0" borderId="2" xfId="1" applyNumberFormat="1" applyFont="1" applyBorder="1" applyAlignment="1">
      <alignment horizontal="center" vertical="center"/>
    </xf>
    <xf numFmtId="165" fontId="1" fillId="0" borderId="2" xfId="0" applyNumberFormat="1" applyFont="1" applyBorder="1" applyAlignment="1">
      <alignment horizontal="center" vertical="center"/>
    </xf>
    <xf numFmtId="0" fontId="1" fillId="0" borderId="2" xfId="0" applyFont="1" applyBorder="1" applyAlignment="1">
      <alignment horizontal="left" vertical="center" wrapText="1"/>
    </xf>
    <xf numFmtId="0" fontId="1" fillId="0" borderId="4" xfId="0" applyFont="1" applyBorder="1" applyAlignment="1">
      <alignment horizontal="center" vertical="center"/>
    </xf>
    <xf numFmtId="0" fontId="1" fillId="0" borderId="4" xfId="0" applyFont="1" applyBorder="1" applyAlignment="1">
      <alignment horizontal="left" vertical="center" wrapText="1"/>
    </xf>
    <xf numFmtId="0" fontId="1" fillId="0" borderId="4" xfId="0" applyFont="1" applyBorder="1" applyAlignment="1">
      <alignment horizontal="center" vertical="center" wrapText="1"/>
    </xf>
    <xf numFmtId="0" fontId="1" fillId="0" borderId="4" xfId="0" quotePrefix="1" applyFont="1" applyBorder="1" applyAlignment="1">
      <alignment horizontal="center" vertical="center"/>
    </xf>
    <xf numFmtId="165" fontId="1" fillId="0" borderId="4" xfId="1" applyNumberFormat="1" applyFont="1" applyBorder="1" applyAlignment="1">
      <alignment horizontal="center" vertical="center"/>
    </xf>
    <xf numFmtId="165" fontId="1" fillId="0" borderId="4" xfId="0" applyNumberFormat="1" applyFont="1" applyBorder="1" applyAlignment="1">
      <alignment horizontal="center" vertical="center"/>
    </xf>
    <xf numFmtId="0" fontId="2" fillId="0" borderId="1" xfId="0" applyFont="1" applyBorder="1" applyAlignment="1">
      <alignment horizontal="center"/>
    </xf>
    <xf numFmtId="0" fontId="5" fillId="0" borderId="1" xfId="0" applyFont="1" applyBorder="1"/>
    <xf numFmtId="0" fontId="5" fillId="0" borderId="0" xfId="0" applyFont="1"/>
    <xf numFmtId="0" fontId="4" fillId="0" borderId="3" xfId="0" applyFont="1" applyBorder="1"/>
    <xf numFmtId="0" fontId="4" fillId="0" borderId="0" xfId="0" applyFont="1"/>
    <xf numFmtId="0" fontId="4" fillId="0" borderId="0" xfId="0" applyFont="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horizontal="left" vertical="center" wrapText="1"/>
    </xf>
    <xf numFmtId="0" fontId="1" fillId="0" borderId="3" xfId="0" applyFont="1" applyBorder="1" applyAlignment="1">
      <alignment horizontal="center" vertical="center" wrapText="1"/>
    </xf>
    <xf numFmtId="0" fontId="1" fillId="0" borderId="3" xfId="0" quotePrefix="1" applyFont="1" applyBorder="1" applyAlignment="1">
      <alignment horizontal="center" vertical="center"/>
    </xf>
    <xf numFmtId="165" fontId="1" fillId="0" borderId="3" xfId="1" applyNumberFormat="1" applyFont="1" applyBorder="1" applyAlignment="1">
      <alignment horizontal="center" vertical="center"/>
    </xf>
    <xf numFmtId="165" fontId="1" fillId="0" borderId="3"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quotePrefix="1" applyFont="1" applyBorder="1" applyAlignment="1">
      <alignment horizontal="center" vertical="center"/>
    </xf>
    <xf numFmtId="165" fontId="4" fillId="0" borderId="1" xfId="1" applyNumberFormat="1" applyFont="1" applyBorder="1" applyAlignment="1">
      <alignment horizontal="center" vertical="center"/>
    </xf>
    <xf numFmtId="0" fontId="4" fillId="0" borderId="3" xfId="0" applyFont="1" applyBorder="1" applyAlignment="1">
      <alignment horizontal="center"/>
    </xf>
    <xf numFmtId="165" fontId="4" fillId="0" borderId="3" xfId="0" applyNumberFormat="1" applyFont="1" applyBorder="1"/>
    <xf numFmtId="165" fontId="5" fillId="0" borderId="1" xfId="0" applyNumberFormat="1" applyFont="1" applyBorder="1"/>
    <xf numFmtId="165" fontId="2" fillId="0" borderId="1" xfId="0" applyNumberFormat="1" applyFont="1" applyBorder="1"/>
    <xf numFmtId="0" fontId="4" fillId="0" borderId="1" xfId="0" quotePrefix="1" applyFont="1" applyBorder="1"/>
    <xf numFmtId="0" fontId="4" fillId="0" borderId="1" xfId="0" quotePrefix="1" applyFont="1" applyBorder="1" applyAlignment="1">
      <alignment wrapText="1"/>
    </xf>
    <xf numFmtId="0" fontId="2" fillId="0" borderId="1" xfId="0" quotePrefix="1" applyFont="1" applyBorder="1" applyAlignment="1">
      <alignment wrapText="1"/>
    </xf>
    <xf numFmtId="0" fontId="5" fillId="0" borderId="1" xfId="0" quotePrefix="1" applyFont="1" applyBorder="1" applyAlignment="1">
      <alignment wrapText="1"/>
    </xf>
    <xf numFmtId="0" fontId="2" fillId="0" borderId="1" xfId="0" applyFont="1" applyBorder="1" applyAlignment="1">
      <alignment wrapText="1"/>
    </xf>
    <xf numFmtId="0" fontId="2" fillId="0" borderId="3" xfId="0" applyFont="1" applyBorder="1" applyAlignment="1">
      <alignment horizontal="center"/>
    </xf>
    <xf numFmtId="0" fontId="2" fillId="0" borderId="3" xfId="0" applyFont="1" applyBorder="1"/>
    <xf numFmtId="165" fontId="2" fillId="0" borderId="3" xfId="0" applyNumberFormat="1" applyFont="1" applyBorder="1"/>
    <xf numFmtId="0" fontId="0" fillId="0" borderId="1" xfId="0" applyBorder="1"/>
    <xf numFmtId="0" fontId="1" fillId="0" borderId="1" xfId="0" applyFont="1" applyBorder="1" applyAlignment="1">
      <alignment horizontal="left" vertical="center" wrapText="1"/>
    </xf>
    <xf numFmtId="0" fontId="1" fillId="0" borderId="1" xfId="0" quotePrefix="1" applyFont="1" applyBorder="1" applyAlignment="1">
      <alignment horizontal="center" vertical="center"/>
    </xf>
    <xf numFmtId="165" fontId="1" fillId="0" borderId="1" xfId="1" applyNumberFormat="1" applyFont="1" applyBorder="1" applyAlignment="1">
      <alignment horizontal="center" vertical="center"/>
    </xf>
    <xf numFmtId="165" fontId="1" fillId="0" borderId="1" xfId="0" applyNumberFormat="1"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quotePrefix="1" applyFont="1" applyBorder="1" applyAlignment="1">
      <alignment horizontal="center" vertical="center"/>
    </xf>
    <xf numFmtId="165" fontId="2" fillId="0" borderId="1" xfId="1" applyNumberFormat="1" applyFont="1" applyBorder="1" applyAlignment="1">
      <alignment horizontal="center" vertical="center"/>
    </xf>
    <xf numFmtId="165" fontId="2" fillId="0" borderId="1" xfId="0" applyNumberFormat="1" applyFont="1" applyBorder="1" applyAlignment="1">
      <alignment horizontal="center" vertical="center"/>
    </xf>
    <xf numFmtId="0" fontId="4" fillId="0" borderId="3" xfId="0" quotePrefix="1" applyFont="1" applyBorder="1" applyAlignment="1">
      <alignment wrapText="1"/>
    </xf>
    <xf numFmtId="0" fontId="5" fillId="0" borderId="1" xfId="0" applyFont="1" applyBorder="1" applyAlignment="1">
      <alignment horizontal="center"/>
    </xf>
    <xf numFmtId="0" fontId="5" fillId="0" borderId="3" xfId="0" applyFont="1" applyBorder="1" applyAlignment="1">
      <alignment horizontal="center"/>
    </xf>
    <xf numFmtId="165" fontId="5" fillId="0" borderId="3" xfId="0" applyNumberFormat="1" applyFont="1" applyBorder="1" applyAlignment="1">
      <alignment horizontal="center"/>
    </xf>
    <xf numFmtId="0" fontId="5" fillId="0" borderId="0" xfId="0" applyFont="1" applyAlignment="1">
      <alignment horizontal="center"/>
    </xf>
    <xf numFmtId="165" fontId="5" fillId="0" borderId="1" xfId="0" applyNumberFormat="1" applyFont="1" applyBorder="1" applyAlignment="1">
      <alignment horizontal="center"/>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0" fontId="5" fillId="0" borderId="0" xfId="0" applyFont="1" applyAlignment="1">
      <alignment horizontal="center" vertical="center"/>
    </xf>
    <xf numFmtId="0" fontId="5" fillId="0" borderId="1" xfId="0" applyFont="1" applyBorder="1" applyAlignment="1">
      <alignment horizontal="center" vertical="center" wrapText="1"/>
    </xf>
    <xf numFmtId="0" fontId="1" fillId="0" borderId="0" xfId="0" applyFont="1" applyAlignment="1">
      <alignment wrapText="1"/>
    </xf>
    <xf numFmtId="0" fontId="2" fillId="0" borderId="0" xfId="0" applyFont="1" applyAlignment="1">
      <alignment wrapText="1"/>
    </xf>
    <xf numFmtId="0" fontId="2" fillId="0" borderId="1" xfId="0" applyFont="1" applyBorder="1" applyAlignment="1">
      <alignment horizontal="center" wrapText="1"/>
    </xf>
    <xf numFmtId="0" fontId="5" fillId="0" borderId="1" xfId="0" applyFont="1" applyBorder="1" applyAlignment="1">
      <alignment horizontal="center" wrapText="1"/>
    </xf>
    <xf numFmtId="0" fontId="5" fillId="0" borderId="1" xfId="0" applyFont="1" applyBorder="1" applyAlignment="1">
      <alignment horizontal="center" vertical="center"/>
    </xf>
    <xf numFmtId="165" fontId="5" fillId="0" borderId="1" xfId="0" applyNumberFormat="1" applyFont="1" applyBorder="1" applyAlignment="1">
      <alignment horizontal="center" vertical="center"/>
    </xf>
    <xf numFmtId="165" fontId="2" fillId="0" borderId="1" xfId="0" applyNumberFormat="1" applyFont="1" applyBorder="1" applyAlignment="1">
      <alignment vertical="center"/>
    </xf>
    <xf numFmtId="0" fontId="2" fillId="0" borderId="1" xfId="0" applyFont="1" applyBorder="1" applyAlignment="1">
      <alignment vertical="center"/>
    </xf>
    <xf numFmtId="165" fontId="5" fillId="0" borderId="1" xfId="0" applyNumberFormat="1" applyFont="1" applyBorder="1" applyAlignment="1">
      <alignment vertical="center"/>
    </xf>
    <xf numFmtId="0" fontId="5" fillId="0" borderId="1" xfId="0" applyFont="1" applyBorder="1" applyAlignment="1">
      <alignment vertical="center"/>
    </xf>
    <xf numFmtId="165" fontId="5" fillId="0" borderId="3" xfId="0" applyNumberFormat="1" applyFont="1" applyBorder="1" applyAlignment="1">
      <alignment horizontal="center" vertical="center"/>
    </xf>
    <xf numFmtId="0" fontId="0" fillId="0" borderId="1" xfId="0" applyBorder="1" applyAlignment="1">
      <alignment vertical="center"/>
    </xf>
    <xf numFmtId="0" fontId="1" fillId="0" borderId="1" xfId="0" applyFont="1" applyBorder="1" applyAlignment="1">
      <alignment vertical="center"/>
    </xf>
    <xf numFmtId="165" fontId="2" fillId="0" borderId="3" xfId="0" applyNumberFormat="1" applyFont="1" applyBorder="1" applyAlignment="1">
      <alignment vertical="center"/>
    </xf>
    <xf numFmtId="165" fontId="1" fillId="0" borderId="1" xfId="0" applyNumberFormat="1" applyFont="1" applyBorder="1" applyAlignment="1">
      <alignment vertical="center"/>
    </xf>
    <xf numFmtId="0" fontId="2" fillId="0" borderId="1" xfId="0" applyFont="1" applyBorder="1" applyAlignment="1">
      <alignment vertical="center" wrapText="1"/>
    </xf>
    <xf numFmtId="0" fontId="2" fillId="0" borderId="3" xfId="0" applyFont="1" applyBorder="1" applyAlignment="1">
      <alignment horizontal="center" vertical="center"/>
    </xf>
    <xf numFmtId="0" fontId="4" fillId="0" borderId="1" xfId="0" quotePrefix="1" applyFont="1" applyBorder="1" applyAlignment="1">
      <alignment vertical="center" wrapText="1"/>
    </xf>
    <xf numFmtId="0" fontId="1" fillId="0" borderId="1" xfId="0" quotePrefix="1" applyFont="1" applyBorder="1" applyAlignment="1">
      <alignment vertical="center" wrapText="1"/>
    </xf>
    <xf numFmtId="0" fontId="2" fillId="0" borderId="1" xfId="0" quotePrefix="1" applyFont="1" applyBorder="1" applyAlignment="1">
      <alignment vertical="center" wrapText="1"/>
    </xf>
    <xf numFmtId="0" fontId="8" fillId="0" borderId="0" xfId="0" applyFont="1"/>
    <xf numFmtId="0" fontId="2" fillId="0" borderId="3" xfId="0" applyFont="1" applyBorder="1" applyAlignment="1">
      <alignment horizontal="left" vertical="center" wrapText="1"/>
    </xf>
    <xf numFmtId="0" fontId="2" fillId="0" borderId="3" xfId="0" applyFont="1" applyBorder="1" applyAlignment="1">
      <alignment horizontal="center" vertical="center" wrapText="1"/>
    </xf>
    <xf numFmtId="0" fontId="2" fillId="0" borderId="3" xfId="0" quotePrefix="1" applyFont="1" applyBorder="1" applyAlignment="1">
      <alignment horizontal="center" vertical="center"/>
    </xf>
    <xf numFmtId="165" fontId="2" fillId="0" borderId="3" xfId="1" applyNumberFormat="1" applyFont="1" applyBorder="1" applyAlignment="1">
      <alignment horizontal="center" vertical="center"/>
    </xf>
    <xf numFmtId="165" fontId="2" fillId="0" borderId="3" xfId="0" applyNumberFormat="1" applyFont="1" applyBorder="1" applyAlignment="1">
      <alignment horizontal="center" vertical="center"/>
    </xf>
    <xf numFmtId="0" fontId="1" fillId="0" borderId="3" xfId="0" applyFont="1" applyBorder="1" applyAlignment="1">
      <alignment vertical="center"/>
    </xf>
    <xf numFmtId="165" fontId="1" fillId="0" borderId="3" xfId="0" applyNumberFormat="1" applyFont="1" applyBorder="1" applyAlignment="1">
      <alignment vertical="center"/>
    </xf>
    <xf numFmtId="165" fontId="2" fillId="0" borderId="0" xfId="0" applyNumberFormat="1" applyFont="1"/>
    <xf numFmtId="0" fontId="2" fillId="0" borderId="0" xfId="0" applyFont="1" applyAlignment="1">
      <alignment horizontal="center"/>
    </xf>
    <xf numFmtId="0" fontId="7" fillId="0" borderId="0" xfId="0" applyFont="1" applyAlignment="1">
      <alignment horizontal="center"/>
    </xf>
    <xf numFmtId="0" fontId="1" fillId="0" borderId="0" xfId="0" applyFont="1" applyAlignment="1">
      <alignment horizontal="center"/>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center" vertical="center"/>
    </xf>
    <xf numFmtId="0" fontId="9" fillId="0" borderId="0" xfId="0" applyFont="1" applyAlignment="1">
      <alignment horizontal="center"/>
    </xf>
    <xf numFmtId="0" fontId="8" fillId="0" borderId="0" xfId="0" applyFont="1" applyAlignment="1">
      <alignment horizontal="center"/>
    </xf>
    <xf numFmtId="0" fontId="10" fillId="0" borderId="0" xfId="0" applyFont="1" applyAlignment="1">
      <alignment horizontal="center"/>
    </xf>
    <xf numFmtId="0" fontId="6"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A9C78-E8C3-45F2-99FB-28526F0FCC7A}">
  <sheetPr>
    <tabColor rgb="FFFFFF00"/>
    <pageSetUpPr fitToPage="1"/>
  </sheetPr>
  <dimension ref="A1:Y82"/>
  <sheetViews>
    <sheetView tabSelected="1" topLeftCell="J1" zoomScaleNormal="100" workbookViewId="0">
      <selection activeCell="O80" sqref="O80:X81"/>
    </sheetView>
  </sheetViews>
  <sheetFormatPr defaultRowHeight="15" x14ac:dyDescent="0.25"/>
  <cols>
    <col min="1" max="1" width="5.140625" style="2" customWidth="1"/>
    <col min="2" max="2" width="31.85546875" style="70" customWidth="1"/>
    <col min="3" max="3" width="12.85546875" style="2" customWidth="1"/>
    <col min="4" max="4" width="9.140625" style="2"/>
    <col min="5" max="5" width="20.42578125" style="2" bestFit="1" customWidth="1"/>
    <col min="6" max="6" width="18.85546875" style="2" customWidth="1"/>
    <col min="7" max="7" width="17.85546875" style="2" customWidth="1"/>
    <col min="8" max="8" width="13.85546875" style="2" customWidth="1"/>
    <col min="9" max="9" width="19" style="2" customWidth="1"/>
    <col min="10" max="10" width="20.7109375" style="2" customWidth="1"/>
    <col min="11" max="11" width="18.5703125" style="2" customWidth="1"/>
    <col min="12" max="12" width="17.140625" style="2" customWidth="1"/>
    <col min="13" max="13" width="17.85546875" style="2" customWidth="1"/>
    <col min="14" max="14" width="11.42578125" style="2" customWidth="1"/>
    <col min="15" max="15" width="10.42578125" style="2" customWidth="1"/>
    <col min="16" max="16" width="18" style="2" customWidth="1"/>
    <col min="17" max="17" width="19.28515625" style="2" customWidth="1"/>
    <col min="18" max="18" width="18.7109375" style="2" customWidth="1"/>
    <col min="19" max="19" width="17.85546875" style="2" customWidth="1"/>
    <col min="20" max="20" width="10.85546875" style="2" customWidth="1"/>
    <col min="21" max="21" width="17.85546875" style="2" customWidth="1"/>
    <col min="22" max="22" width="18.42578125" style="2" customWidth="1"/>
    <col min="23" max="23" width="18.7109375" style="2" customWidth="1"/>
    <col min="24" max="24" width="20.28515625" style="2" customWidth="1"/>
    <col min="25" max="25" width="18.140625" style="2" bestFit="1" customWidth="1"/>
    <col min="26" max="16384" width="9.140625" style="2"/>
  </cols>
  <sheetData>
    <row r="1" spans="1:25" x14ac:dyDescent="0.25">
      <c r="A1" s="99" t="s">
        <v>90</v>
      </c>
      <c r="B1" s="99"/>
      <c r="C1" s="99"/>
      <c r="D1" s="99"/>
    </row>
    <row r="2" spans="1:25" ht="15.75" x14ac:dyDescent="0.25">
      <c r="A2" s="100" t="s">
        <v>89</v>
      </c>
      <c r="B2" s="100"/>
      <c r="C2" s="100"/>
      <c r="D2" s="100"/>
      <c r="W2" s="100" t="s">
        <v>23</v>
      </c>
      <c r="X2" s="100"/>
    </row>
    <row r="3" spans="1:25" x14ac:dyDescent="0.25">
      <c r="B3" s="71"/>
      <c r="C3" s="3"/>
    </row>
    <row r="4" spans="1:25" ht="22.5" x14ac:dyDescent="0.3">
      <c r="A4" s="109" t="s">
        <v>94</v>
      </c>
      <c r="B4" s="109"/>
      <c r="C4" s="109"/>
      <c r="D4" s="109"/>
      <c r="E4" s="109"/>
      <c r="F4" s="109"/>
      <c r="G4" s="109"/>
      <c r="H4" s="109"/>
      <c r="I4" s="109"/>
      <c r="J4" s="109"/>
      <c r="K4" s="109"/>
      <c r="L4" s="109"/>
      <c r="M4" s="109"/>
      <c r="N4" s="109"/>
      <c r="O4" s="109"/>
      <c r="P4" s="109"/>
      <c r="Q4" s="109"/>
      <c r="R4" s="109"/>
      <c r="S4" s="109"/>
      <c r="T4" s="109"/>
      <c r="U4" s="109"/>
      <c r="V4" s="109"/>
      <c r="W4" s="109"/>
      <c r="X4" s="109"/>
    </row>
    <row r="6" spans="1:25" ht="40.5" customHeight="1" x14ac:dyDescent="0.25">
      <c r="A6" s="102" t="s">
        <v>0</v>
      </c>
      <c r="B6" s="102" t="s">
        <v>1</v>
      </c>
      <c r="C6" s="103" t="s">
        <v>31</v>
      </c>
      <c r="D6" s="102" t="s">
        <v>2</v>
      </c>
      <c r="E6" s="102" t="s">
        <v>3</v>
      </c>
      <c r="F6" s="102" t="s">
        <v>6</v>
      </c>
      <c r="G6" s="102"/>
      <c r="H6" s="102" t="s">
        <v>7</v>
      </c>
      <c r="I6" s="102" t="s">
        <v>8</v>
      </c>
      <c r="J6" s="102" t="s">
        <v>9</v>
      </c>
      <c r="K6" s="102"/>
      <c r="L6" s="102"/>
      <c r="M6" s="102"/>
      <c r="N6" s="102"/>
      <c r="O6" s="102"/>
      <c r="P6" s="106" t="s">
        <v>17</v>
      </c>
      <c r="Q6" s="106"/>
      <c r="R6" s="106"/>
      <c r="S6" s="106"/>
      <c r="T6" s="106"/>
      <c r="U6" s="106"/>
      <c r="V6" s="102" t="s">
        <v>18</v>
      </c>
      <c r="W6" s="102" t="s">
        <v>19</v>
      </c>
      <c r="X6" s="102" t="s">
        <v>20</v>
      </c>
    </row>
    <row r="7" spans="1:25" ht="29.25" customHeight="1" x14ac:dyDescent="0.25">
      <c r="A7" s="102"/>
      <c r="B7" s="102"/>
      <c r="C7" s="104"/>
      <c r="D7" s="102"/>
      <c r="E7" s="102"/>
      <c r="F7" s="102"/>
      <c r="G7" s="102"/>
      <c r="H7" s="102"/>
      <c r="I7" s="102"/>
      <c r="J7" s="102" t="s">
        <v>10</v>
      </c>
      <c r="K7" s="106" t="s">
        <v>11</v>
      </c>
      <c r="L7" s="106"/>
      <c r="M7" s="106"/>
      <c r="N7" s="102" t="s">
        <v>14</v>
      </c>
      <c r="O7" s="102" t="s">
        <v>15</v>
      </c>
      <c r="P7" s="102" t="s">
        <v>16</v>
      </c>
      <c r="Q7" s="106" t="s">
        <v>11</v>
      </c>
      <c r="R7" s="106"/>
      <c r="S7" s="106"/>
      <c r="T7" s="102" t="s">
        <v>14</v>
      </c>
      <c r="U7" s="102" t="s">
        <v>15</v>
      </c>
      <c r="V7" s="102"/>
      <c r="W7" s="102"/>
      <c r="X7" s="102"/>
    </row>
    <row r="8" spans="1:25" ht="135.75" customHeight="1" x14ac:dyDescent="0.25">
      <c r="A8" s="102"/>
      <c r="B8" s="102"/>
      <c r="C8" s="105"/>
      <c r="D8" s="102"/>
      <c r="E8" s="102"/>
      <c r="F8" s="4" t="s">
        <v>4</v>
      </c>
      <c r="G8" s="1" t="s">
        <v>5</v>
      </c>
      <c r="H8" s="102"/>
      <c r="I8" s="102"/>
      <c r="J8" s="102"/>
      <c r="K8" s="1" t="s">
        <v>4</v>
      </c>
      <c r="L8" s="1" t="s">
        <v>12</v>
      </c>
      <c r="M8" s="1" t="s">
        <v>13</v>
      </c>
      <c r="N8" s="102"/>
      <c r="O8" s="102"/>
      <c r="P8" s="102"/>
      <c r="Q8" s="4" t="s">
        <v>4</v>
      </c>
      <c r="R8" s="1" t="s">
        <v>12</v>
      </c>
      <c r="S8" s="1" t="s">
        <v>13</v>
      </c>
      <c r="T8" s="102"/>
      <c r="U8" s="102"/>
      <c r="V8" s="102"/>
      <c r="W8" s="102"/>
      <c r="X8" s="102"/>
    </row>
    <row r="9" spans="1:25" ht="30" x14ac:dyDescent="0.25">
      <c r="A9" s="4">
        <v>1</v>
      </c>
      <c r="B9" s="1">
        <v>2</v>
      </c>
      <c r="C9" s="4">
        <v>3</v>
      </c>
      <c r="D9" s="4">
        <v>4</v>
      </c>
      <c r="E9" s="4">
        <v>5</v>
      </c>
      <c r="F9" s="4">
        <v>6</v>
      </c>
      <c r="G9" s="4">
        <v>7</v>
      </c>
      <c r="H9" s="4">
        <v>8</v>
      </c>
      <c r="I9" s="4">
        <v>9</v>
      </c>
      <c r="J9" s="4">
        <v>10</v>
      </c>
      <c r="K9" s="1" t="s">
        <v>33</v>
      </c>
      <c r="L9" s="4">
        <v>12</v>
      </c>
      <c r="M9" s="4">
        <v>13</v>
      </c>
      <c r="N9" s="4">
        <v>14</v>
      </c>
      <c r="O9" s="1" t="s">
        <v>34</v>
      </c>
      <c r="P9" s="4">
        <v>16</v>
      </c>
      <c r="Q9" s="4" t="s">
        <v>35</v>
      </c>
      <c r="R9" s="4">
        <v>18</v>
      </c>
      <c r="S9" s="4">
        <v>19</v>
      </c>
      <c r="T9" s="4">
        <v>20</v>
      </c>
      <c r="U9" s="1" t="s">
        <v>36</v>
      </c>
      <c r="V9" s="1" t="s">
        <v>37</v>
      </c>
      <c r="W9" s="1" t="s">
        <v>38</v>
      </c>
      <c r="X9" s="1" t="s">
        <v>39</v>
      </c>
    </row>
    <row r="10" spans="1:25" s="3" customFormat="1" ht="14.25" x14ac:dyDescent="0.2">
      <c r="A10" s="5"/>
      <c r="B10" s="72" t="s">
        <v>24</v>
      </c>
      <c r="C10" s="5"/>
      <c r="D10" s="5"/>
      <c r="E10" s="76">
        <f>+E11</f>
        <v>3092511000000</v>
      </c>
      <c r="F10" s="76">
        <f t="shared" ref="F10:X10" si="0">+F11</f>
        <v>946119737332</v>
      </c>
      <c r="G10" s="76">
        <f t="shared" si="0"/>
        <v>273529432185</v>
      </c>
      <c r="H10" s="76">
        <f t="shared" si="0"/>
        <v>0</v>
      </c>
      <c r="I10" s="76">
        <f t="shared" si="0"/>
        <v>128777101003</v>
      </c>
      <c r="J10" s="76">
        <f t="shared" si="0"/>
        <v>5494000000</v>
      </c>
      <c r="K10" s="76">
        <f t="shared" si="0"/>
        <v>5493469597</v>
      </c>
      <c r="L10" s="76">
        <f t="shared" si="0"/>
        <v>5171719597</v>
      </c>
      <c r="M10" s="76">
        <f t="shared" si="0"/>
        <v>321750000</v>
      </c>
      <c r="N10" s="76">
        <f t="shared" si="0"/>
        <v>0</v>
      </c>
      <c r="O10" s="76">
        <f t="shared" si="0"/>
        <v>530403</v>
      </c>
      <c r="P10" s="76">
        <f t="shared" si="0"/>
        <v>504594000000</v>
      </c>
      <c r="Q10" s="76">
        <f t="shared" si="0"/>
        <v>351343208759</v>
      </c>
      <c r="R10" s="76">
        <f t="shared" si="0"/>
        <v>226339285696</v>
      </c>
      <c r="S10" s="76">
        <f t="shared" si="0"/>
        <v>125003923063</v>
      </c>
      <c r="T10" s="77"/>
      <c r="U10" s="76">
        <f>+U11</f>
        <v>153250791241</v>
      </c>
      <c r="V10" s="76">
        <f t="shared" si="0"/>
        <v>360288106296</v>
      </c>
      <c r="W10" s="76">
        <f t="shared" si="0"/>
        <v>270078004245</v>
      </c>
      <c r="X10" s="76">
        <f t="shared" si="0"/>
        <v>1302956415688</v>
      </c>
      <c r="Y10" s="98"/>
    </row>
    <row r="11" spans="1:25" s="21" customFormat="1" x14ac:dyDescent="0.25">
      <c r="A11" s="77"/>
      <c r="B11" s="56" t="s">
        <v>42</v>
      </c>
      <c r="C11" s="20"/>
      <c r="D11" s="20"/>
      <c r="E11" s="78">
        <f>E15</f>
        <v>3092511000000</v>
      </c>
      <c r="F11" s="78">
        <f t="shared" ref="F11:X11" si="1">F15</f>
        <v>946119737332</v>
      </c>
      <c r="G11" s="78">
        <f t="shared" si="1"/>
        <v>273529432185</v>
      </c>
      <c r="H11" s="78">
        <f t="shared" si="1"/>
        <v>0</v>
      </c>
      <c r="I11" s="78">
        <f t="shared" si="1"/>
        <v>128777101003</v>
      </c>
      <c r="J11" s="78">
        <f t="shared" si="1"/>
        <v>5494000000</v>
      </c>
      <c r="K11" s="78">
        <f t="shared" si="1"/>
        <v>5493469597</v>
      </c>
      <c r="L11" s="78">
        <f t="shared" si="1"/>
        <v>5171719597</v>
      </c>
      <c r="M11" s="78">
        <f t="shared" si="1"/>
        <v>321750000</v>
      </c>
      <c r="N11" s="78">
        <f t="shared" si="1"/>
        <v>0</v>
      </c>
      <c r="O11" s="78">
        <f t="shared" si="1"/>
        <v>530403</v>
      </c>
      <c r="P11" s="78">
        <f t="shared" si="1"/>
        <v>504594000000</v>
      </c>
      <c r="Q11" s="78">
        <f t="shared" si="1"/>
        <v>351343208759</v>
      </c>
      <c r="R11" s="78">
        <f t="shared" si="1"/>
        <v>226339285696</v>
      </c>
      <c r="S11" s="78">
        <f t="shared" si="1"/>
        <v>125003923063</v>
      </c>
      <c r="T11" s="78">
        <f t="shared" si="1"/>
        <v>0</v>
      </c>
      <c r="U11" s="78">
        <f t="shared" si="1"/>
        <v>153250791241</v>
      </c>
      <c r="V11" s="78">
        <f t="shared" si="1"/>
        <v>360288106296</v>
      </c>
      <c r="W11" s="78">
        <f t="shared" si="1"/>
        <v>270078004245</v>
      </c>
      <c r="X11" s="78">
        <f t="shared" si="1"/>
        <v>1302956415688</v>
      </c>
    </row>
    <row r="12" spans="1:25" s="21" customFormat="1" hidden="1" x14ac:dyDescent="0.25">
      <c r="A12" s="77"/>
      <c r="B12" s="56" t="s">
        <v>74</v>
      </c>
      <c r="C12" s="20"/>
      <c r="D12" s="20"/>
      <c r="E12" s="78"/>
      <c r="F12" s="78"/>
      <c r="G12" s="78"/>
      <c r="H12" s="78"/>
      <c r="I12" s="78"/>
      <c r="J12" s="78"/>
      <c r="K12" s="78"/>
      <c r="L12" s="78"/>
      <c r="M12" s="78"/>
      <c r="N12" s="78"/>
      <c r="O12" s="78"/>
      <c r="P12" s="78"/>
      <c r="Q12" s="78"/>
      <c r="R12" s="78"/>
      <c r="S12" s="78"/>
      <c r="T12" s="79"/>
      <c r="U12" s="78"/>
      <c r="V12" s="78"/>
      <c r="W12" s="78"/>
      <c r="X12" s="78"/>
    </row>
    <row r="13" spans="1:25" s="3" customFormat="1" ht="30" hidden="1" x14ac:dyDescent="0.2">
      <c r="A13" s="77"/>
      <c r="B13" s="88" t="s">
        <v>52</v>
      </c>
      <c r="C13" s="5"/>
      <c r="D13" s="5"/>
      <c r="E13" s="76"/>
      <c r="F13" s="76"/>
      <c r="G13" s="76"/>
      <c r="H13" s="76"/>
      <c r="I13" s="76"/>
      <c r="J13" s="76"/>
      <c r="K13" s="76"/>
      <c r="L13" s="76"/>
      <c r="M13" s="76"/>
      <c r="N13" s="76"/>
      <c r="O13" s="76"/>
      <c r="P13" s="76"/>
      <c r="Q13" s="76"/>
      <c r="R13" s="76"/>
      <c r="S13" s="76"/>
      <c r="T13" s="77"/>
      <c r="U13" s="76"/>
      <c r="V13" s="76"/>
      <c r="W13" s="76"/>
      <c r="X13" s="76"/>
    </row>
    <row r="14" spans="1:25" s="3" customFormat="1" ht="30" hidden="1" x14ac:dyDescent="0.2">
      <c r="A14" s="77"/>
      <c r="B14" s="88" t="s">
        <v>53</v>
      </c>
      <c r="C14" s="5"/>
      <c r="D14" s="5"/>
      <c r="E14" s="76"/>
      <c r="F14" s="76"/>
      <c r="G14" s="76"/>
      <c r="H14" s="76"/>
      <c r="I14" s="76"/>
      <c r="J14" s="76"/>
      <c r="K14" s="76"/>
      <c r="L14" s="76"/>
      <c r="M14" s="76"/>
      <c r="N14" s="76"/>
      <c r="O14" s="76"/>
      <c r="P14" s="76"/>
      <c r="Q14" s="76"/>
      <c r="R14" s="76"/>
      <c r="S14" s="76"/>
      <c r="T14" s="77"/>
      <c r="U14" s="76"/>
      <c r="V14" s="76"/>
      <c r="W14" s="76"/>
      <c r="X14" s="76"/>
    </row>
    <row r="15" spans="1:25" s="21" customFormat="1" x14ac:dyDescent="0.25">
      <c r="A15" s="54">
        <v>1</v>
      </c>
      <c r="B15" s="89" t="s">
        <v>77</v>
      </c>
      <c r="C15" s="20"/>
      <c r="D15" s="20"/>
      <c r="E15" s="78">
        <f t="shared" ref="E15:X15" si="2">E17+E61</f>
        <v>3092511000000</v>
      </c>
      <c r="F15" s="78">
        <f t="shared" si="2"/>
        <v>946119737332</v>
      </c>
      <c r="G15" s="78">
        <f t="shared" si="2"/>
        <v>273529432185</v>
      </c>
      <c r="H15" s="78">
        <f t="shared" si="2"/>
        <v>0</v>
      </c>
      <c r="I15" s="78">
        <f t="shared" si="2"/>
        <v>128777101003</v>
      </c>
      <c r="J15" s="78">
        <f t="shared" si="2"/>
        <v>5494000000</v>
      </c>
      <c r="K15" s="78">
        <f t="shared" si="2"/>
        <v>5493469597</v>
      </c>
      <c r="L15" s="78">
        <f t="shared" si="2"/>
        <v>5171719597</v>
      </c>
      <c r="M15" s="78">
        <f t="shared" si="2"/>
        <v>321750000</v>
      </c>
      <c r="N15" s="78">
        <f t="shared" si="2"/>
        <v>0</v>
      </c>
      <c r="O15" s="78">
        <f t="shared" si="2"/>
        <v>530403</v>
      </c>
      <c r="P15" s="78">
        <f t="shared" si="2"/>
        <v>504594000000</v>
      </c>
      <c r="Q15" s="78">
        <f t="shared" si="2"/>
        <v>351343208759</v>
      </c>
      <c r="R15" s="78">
        <f t="shared" si="2"/>
        <v>226339285696</v>
      </c>
      <c r="S15" s="78">
        <f t="shared" si="2"/>
        <v>125003923063</v>
      </c>
      <c r="T15" s="78">
        <f t="shared" si="2"/>
        <v>0</v>
      </c>
      <c r="U15" s="78">
        <f t="shared" si="2"/>
        <v>153250791241</v>
      </c>
      <c r="V15" s="78">
        <f t="shared" si="2"/>
        <v>360288106296</v>
      </c>
      <c r="W15" s="78">
        <f t="shared" si="2"/>
        <v>270078004245</v>
      </c>
      <c r="X15" s="78">
        <f t="shared" si="2"/>
        <v>1302956415688</v>
      </c>
    </row>
    <row r="16" spans="1:25" s="21" customFormat="1" ht="28.5" x14ac:dyDescent="0.25">
      <c r="A16" s="54">
        <v>2</v>
      </c>
      <c r="B16" s="89" t="s">
        <v>54</v>
      </c>
      <c r="C16" s="20"/>
      <c r="D16" s="20"/>
      <c r="E16" s="78"/>
      <c r="F16" s="78"/>
      <c r="G16" s="78"/>
      <c r="H16" s="78"/>
      <c r="I16" s="78"/>
      <c r="J16" s="78"/>
      <c r="K16" s="78"/>
      <c r="L16" s="78"/>
      <c r="M16" s="78"/>
      <c r="N16" s="78"/>
      <c r="O16" s="78"/>
      <c r="P16" s="78"/>
      <c r="Q16" s="78"/>
      <c r="R16" s="78"/>
      <c r="S16" s="78"/>
      <c r="T16" s="79"/>
      <c r="U16" s="78"/>
      <c r="V16" s="78"/>
      <c r="W16" s="78"/>
      <c r="X16" s="78"/>
    </row>
    <row r="17" spans="1:24" s="3" customFormat="1" ht="28.5" x14ac:dyDescent="0.2">
      <c r="A17" s="54" t="s">
        <v>25</v>
      </c>
      <c r="B17" s="85" t="s">
        <v>95</v>
      </c>
      <c r="C17" s="5"/>
      <c r="D17" s="5"/>
      <c r="E17" s="76">
        <f>+E19</f>
        <v>2692511000000</v>
      </c>
      <c r="F17" s="76">
        <f t="shared" ref="F17:X17" si="3">+F19</f>
        <v>945619737332</v>
      </c>
      <c r="G17" s="76">
        <f t="shared" si="3"/>
        <v>273029432185</v>
      </c>
      <c r="H17" s="76">
        <f t="shared" si="3"/>
        <v>0</v>
      </c>
      <c r="I17" s="76">
        <f t="shared" si="3"/>
        <v>128777101003</v>
      </c>
      <c r="J17" s="76">
        <f t="shared" si="3"/>
        <v>5494000000</v>
      </c>
      <c r="K17" s="76">
        <f t="shared" si="3"/>
        <v>5493469597</v>
      </c>
      <c r="L17" s="76">
        <f t="shared" si="3"/>
        <v>5171719597</v>
      </c>
      <c r="M17" s="76">
        <f t="shared" si="3"/>
        <v>321750000</v>
      </c>
      <c r="N17" s="76">
        <f t="shared" si="3"/>
        <v>0</v>
      </c>
      <c r="O17" s="76">
        <f t="shared" si="3"/>
        <v>530403</v>
      </c>
      <c r="P17" s="76">
        <f t="shared" si="3"/>
        <v>504594000000</v>
      </c>
      <c r="Q17" s="76">
        <f t="shared" si="3"/>
        <v>351343208759</v>
      </c>
      <c r="R17" s="76">
        <f t="shared" si="3"/>
        <v>226339285696</v>
      </c>
      <c r="S17" s="76">
        <f t="shared" si="3"/>
        <v>125003923063</v>
      </c>
      <c r="T17" s="77"/>
      <c r="U17" s="76">
        <f>+U19</f>
        <v>153250791241</v>
      </c>
      <c r="V17" s="76">
        <f t="shared" si="3"/>
        <v>360288106296</v>
      </c>
      <c r="W17" s="76">
        <f t="shared" si="3"/>
        <v>269578004245</v>
      </c>
      <c r="X17" s="76">
        <f t="shared" si="3"/>
        <v>1302456415688</v>
      </c>
    </row>
    <row r="18" spans="1:24" s="3" customFormat="1" ht="28.5" x14ac:dyDescent="0.2">
      <c r="A18" s="54" t="s">
        <v>55</v>
      </c>
      <c r="B18" s="85" t="s">
        <v>56</v>
      </c>
      <c r="C18" s="5"/>
      <c r="D18" s="5"/>
      <c r="E18" s="76"/>
      <c r="F18" s="76"/>
      <c r="G18" s="76"/>
      <c r="H18" s="76"/>
      <c r="I18" s="76"/>
      <c r="J18" s="76"/>
      <c r="K18" s="76"/>
      <c r="L18" s="76"/>
      <c r="M18" s="76"/>
      <c r="N18" s="76"/>
      <c r="O18" s="76"/>
      <c r="P18" s="76"/>
      <c r="Q18" s="76"/>
      <c r="R18" s="76"/>
      <c r="S18" s="76"/>
      <c r="T18" s="77"/>
      <c r="U18" s="76"/>
      <c r="V18" s="76"/>
      <c r="W18" s="76"/>
      <c r="X18" s="76"/>
    </row>
    <row r="19" spans="1:24" s="3" customFormat="1" ht="14.25" x14ac:dyDescent="0.2">
      <c r="A19" s="19">
        <v>1</v>
      </c>
      <c r="B19" s="44" t="s">
        <v>76</v>
      </c>
      <c r="C19" s="5"/>
      <c r="D19" s="5"/>
      <c r="E19" s="76">
        <f>+E20</f>
        <v>2692511000000</v>
      </c>
      <c r="F19" s="76">
        <f t="shared" ref="F19:X19" si="4">+F20</f>
        <v>945619737332</v>
      </c>
      <c r="G19" s="76">
        <f t="shared" si="4"/>
        <v>273029432185</v>
      </c>
      <c r="H19" s="76">
        <f t="shared" si="4"/>
        <v>0</v>
      </c>
      <c r="I19" s="76">
        <f t="shared" si="4"/>
        <v>128777101003</v>
      </c>
      <c r="J19" s="76">
        <f t="shared" si="4"/>
        <v>5494000000</v>
      </c>
      <c r="K19" s="76">
        <f t="shared" si="4"/>
        <v>5493469597</v>
      </c>
      <c r="L19" s="76">
        <f t="shared" si="4"/>
        <v>5171719597</v>
      </c>
      <c r="M19" s="76">
        <f t="shared" si="4"/>
        <v>321750000</v>
      </c>
      <c r="N19" s="76">
        <f t="shared" si="4"/>
        <v>0</v>
      </c>
      <c r="O19" s="76">
        <f t="shared" si="4"/>
        <v>530403</v>
      </c>
      <c r="P19" s="76">
        <f t="shared" si="4"/>
        <v>504594000000</v>
      </c>
      <c r="Q19" s="76">
        <f t="shared" si="4"/>
        <v>351343208759</v>
      </c>
      <c r="R19" s="76">
        <f t="shared" si="4"/>
        <v>226339285696</v>
      </c>
      <c r="S19" s="76">
        <f t="shared" si="4"/>
        <v>125003923063</v>
      </c>
      <c r="T19" s="77"/>
      <c r="U19" s="76">
        <f>+U20</f>
        <v>153250791241</v>
      </c>
      <c r="V19" s="76">
        <f t="shared" si="4"/>
        <v>360288106296</v>
      </c>
      <c r="W19" s="76">
        <f t="shared" si="4"/>
        <v>269578004245</v>
      </c>
      <c r="X19" s="76">
        <f t="shared" si="4"/>
        <v>1302456415688</v>
      </c>
    </row>
    <row r="20" spans="1:24" s="64" customFormat="1" x14ac:dyDescent="0.25">
      <c r="A20" s="62"/>
      <c r="B20" s="73" t="s">
        <v>42</v>
      </c>
      <c r="C20" s="62"/>
      <c r="D20" s="62"/>
      <c r="E20" s="80">
        <f>E25+E27+E29+E32+E35+E37+E40+E42</f>
        <v>2692511000000</v>
      </c>
      <c r="F20" s="80">
        <f t="shared" ref="F20:X20" si="5">F25+F27+F29+F32+F35+F37+F40+F42</f>
        <v>945619737332</v>
      </c>
      <c r="G20" s="80">
        <f t="shared" si="5"/>
        <v>273029432185</v>
      </c>
      <c r="H20" s="80">
        <f t="shared" si="5"/>
        <v>0</v>
      </c>
      <c r="I20" s="80">
        <f t="shared" si="5"/>
        <v>128777101003</v>
      </c>
      <c r="J20" s="80">
        <f t="shared" si="5"/>
        <v>5494000000</v>
      </c>
      <c r="K20" s="80">
        <f t="shared" si="5"/>
        <v>5493469597</v>
      </c>
      <c r="L20" s="80">
        <f t="shared" si="5"/>
        <v>5171719597</v>
      </c>
      <c r="M20" s="80">
        <f t="shared" si="5"/>
        <v>321750000</v>
      </c>
      <c r="N20" s="80">
        <f t="shared" si="5"/>
        <v>0</v>
      </c>
      <c r="O20" s="80">
        <f t="shared" si="5"/>
        <v>530403</v>
      </c>
      <c r="P20" s="80">
        <f t="shared" si="5"/>
        <v>504594000000</v>
      </c>
      <c r="Q20" s="80">
        <f t="shared" si="5"/>
        <v>351343208759</v>
      </c>
      <c r="R20" s="80">
        <f t="shared" si="5"/>
        <v>226339285696</v>
      </c>
      <c r="S20" s="80">
        <f t="shared" si="5"/>
        <v>125003923063</v>
      </c>
      <c r="T20" s="80">
        <f t="shared" si="5"/>
        <v>0</v>
      </c>
      <c r="U20" s="80">
        <f t="shared" si="5"/>
        <v>153250791241</v>
      </c>
      <c r="V20" s="80">
        <f t="shared" si="5"/>
        <v>360288106296</v>
      </c>
      <c r="W20" s="80">
        <f t="shared" si="5"/>
        <v>269578004245</v>
      </c>
      <c r="X20" s="80">
        <f t="shared" si="5"/>
        <v>1302456415688</v>
      </c>
    </row>
    <row r="21" spans="1:24" s="64" customFormat="1" hidden="1" x14ac:dyDescent="0.25">
      <c r="A21" s="61"/>
      <c r="B21" s="73" t="s">
        <v>74</v>
      </c>
      <c r="C21" s="61"/>
      <c r="D21" s="61"/>
      <c r="E21" s="75"/>
      <c r="F21" s="75"/>
      <c r="G21" s="75"/>
      <c r="H21" s="75"/>
      <c r="I21" s="75"/>
      <c r="J21" s="75"/>
      <c r="K21" s="75"/>
      <c r="L21" s="75"/>
      <c r="M21" s="75"/>
      <c r="N21" s="75"/>
      <c r="O21" s="75"/>
      <c r="P21" s="75"/>
      <c r="Q21" s="75"/>
      <c r="R21" s="75"/>
      <c r="S21" s="75"/>
      <c r="T21" s="74"/>
      <c r="U21" s="75"/>
      <c r="V21" s="75"/>
      <c r="W21" s="75"/>
      <c r="X21" s="75"/>
    </row>
    <row r="22" spans="1:24" customFormat="1" ht="30" hidden="1" x14ac:dyDescent="0.25">
      <c r="A22" s="48"/>
      <c r="B22" s="41" t="s">
        <v>52</v>
      </c>
      <c r="C22" s="48"/>
      <c r="D22" s="48"/>
      <c r="E22" s="81"/>
      <c r="F22" s="81"/>
      <c r="G22" s="81"/>
      <c r="H22" s="81"/>
      <c r="I22" s="81"/>
      <c r="J22" s="81"/>
      <c r="K22" s="81"/>
      <c r="L22" s="81"/>
      <c r="M22" s="81"/>
      <c r="N22" s="81"/>
      <c r="O22" s="81"/>
      <c r="P22" s="81"/>
      <c r="Q22" s="81"/>
      <c r="R22" s="81"/>
      <c r="S22" s="81"/>
      <c r="T22" s="82"/>
      <c r="U22" s="81"/>
      <c r="V22" s="81"/>
      <c r="W22" s="81"/>
      <c r="X22" s="81"/>
    </row>
    <row r="23" spans="1:24" s="3" customFormat="1" ht="30" hidden="1" x14ac:dyDescent="0.25">
      <c r="A23" s="19"/>
      <c r="B23" s="41" t="s">
        <v>53</v>
      </c>
      <c r="C23" s="5"/>
      <c r="D23" s="5"/>
      <c r="E23" s="76"/>
      <c r="F23" s="76"/>
      <c r="G23" s="76"/>
      <c r="H23" s="76"/>
      <c r="I23" s="76"/>
      <c r="J23" s="76"/>
      <c r="K23" s="76"/>
      <c r="L23" s="76"/>
      <c r="M23" s="76"/>
      <c r="N23" s="76"/>
      <c r="O23" s="76"/>
      <c r="P23" s="76"/>
      <c r="Q23" s="76"/>
      <c r="R23" s="76"/>
      <c r="S23" s="76"/>
      <c r="T23" s="77"/>
      <c r="U23" s="76"/>
      <c r="V23" s="76"/>
      <c r="W23" s="76"/>
      <c r="X23" s="76"/>
    </row>
    <row r="24" spans="1:24" s="3" customFormat="1" hidden="1" x14ac:dyDescent="0.25">
      <c r="A24" s="45"/>
      <c r="B24" s="60"/>
      <c r="C24" s="46"/>
      <c r="D24" s="46"/>
      <c r="E24" s="83"/>
      <c r="F24" s="83"/>
      <c r="G24" s="83"/>
      <c r="H24" s="83"/>
      <c r="I24" s="83"/>
      <c r="J24" s="83"/>
      <c r="K24" s="83"/>
      <c r="L24" s="83"/>
      <c r="M24" s="83"/>
      <c r="N24" s="83"/>
      <c r="O24" s="83"/>
      <c r="P24" s="83"/>
      <c r="Q24" s="83"/>
      <c r="R24" s="83"/>
      <c r="S24" s="83"/>
      <c r="T24" s="77"/>
      <c r="U24" s="83"/>
      <c r="V24" s="83"/>
      <c r="W24" s="83"/>
      <c r="X24" s="83"/>
    </row>
    <row r="25" spans="1:24" s="6" customFormat="1" ht="56.25" customHeight="1" x14ac:dyDescent="0.25">
      <c r="A25" s="86" t="s">
        <v>86</v>
      </c>
      <c r="B25" s="91" t="s">
        <v>71</v>
      </c>
      <c r="C25" s="92" t="s">
        <v>32</v>
      </c>
      <c r="D25" s="93" t="s">
        <v>29</v>
      </c>
      <c r="E25" s="94">
        <v>600000000000</v>
      </c>
      <c r="F25" s="95">
        <f>F26</f>
        <v>252320702291</v>
      </c>
      <c r="G25" s="95">
        <f>G26</f>
        <v>159822026438</v>
      </c>
      <c r="H25" s="86"/>
      <c r="I25" s="95">
        <f>I26</f>
        <v>58216472869</v>
      </c>
      <c r="J25" s="95">
        <f t="shared" ref="J25:M25" si="6">J26</f>
        <v>0</v>
      </c>
      <c r="K25" s="95">
        <f t="shared" si="6"/>
        <v>0</v>
      </c>
      <c r="L25" s="95">
        <f t="shared" si="6"/>
        <v>0</v>
      </c>
      <c r="M25" s="95">
        <f t="shared" si="6"/>
        <v>0</v>
      </c>
      <c r="N25" s="86"/>
      <c r="O25" s="86"/>
      <c r="P25" s="94">
        <f>P26</f>
        <v>55696000000</v>
      </c>
      <c r="Q25" s="94">
        <f t="shared" ref="Q25:S25" si="7">Q26</f>
        <v>55696000000</v>
      </c>
      <c r="R25" s="94">
        <f t="shared" si="7"/>
        <v>55696000000</v>
      </c>
      <c r="S25" s="94">
        <f t="shared" si="7"/>
        <v>0</v>
      </c>
      <c r="T25" s="54"/>
      <c r="U25" s="95">
        <f>+P25-Q25</f>
        <v>0</v>
      </c>
      <c r="V25" s="95">
        <f>+I25+L25+R25</f>
        <v>113912472869</v>
      </c>
      <c r="W25" s="95">
        <f>+G25-H25-I25+M25+S25</f>
        <v>101605553569</v>
      </c>
      <c r="X25" s="95">
        <f>+F25-H25+K25+Q25</f>
        <v>308016702291</v>
      </c>
    </row>
    <row r="26" spans="1:24" s="24" customFormat="1" ht="30" x14ac:dyDescent="0.25">
      <c r="A26" s="66"/>
      <c r="B26" s="26" t="s">
        <v>78</v>
      </c>
      <c r="C26" s="27"/>
      <c r="D26" s="28"/>
      <c r="E26" s="29"/>
      <c r="F26" s="30">
        <v>252320702291</v>
      </c>
      <c r="G26" s="30">
        <v>159822026438</v>
      </c>
      <c r="H26" s="25"/>
      <c r="I26" s="30">
        <v>58216472869</v>
      </c>
      <c r="J26" s="30"/>
      <c r="K26" s="30">
        <f>L26+M26</f>
        <v>0</v>
      </c>
      <c r="L26" s="30"/>
      <c r="M26" s="30"/>
      <c r="N26" s="25"/>
      <c r="O26" s="30">
        <f>J26-K26-N26</f>
        <v>0</v>
      </c>
      <c r="P26" s="29">
        <v>55696000000</v>
      </c>
      <c r="Q26" s="30">
        <f>+R26+S26</f>
        <v>55696000000</v>
      </c>
      <c r="R26" s="30">
        <v>55696000000</v>
      </c>
      <c r="S26" s="30">
        <v>0</v>
      </c>
      <c r="T26" s="52"/>
      <c r="U26" s="30">
        <f>+P26-Q26</f>
        <v>0</v>
      </c>
      <c r="V26" s="30">
        <f>+I26+L26+R26</f>
        <v>113912472869</v>
      </c>
      <c r="W26" s="30">
        <f>+G26-H26-I26+M26+S26</f>
        <v>101605553569</v>
      </c>
      <c r="X26" s="30">
        <f>+F26-H26+K26+Q26</f>
        <v>308016702291</v>
      </c>
    </row>
    <row r="27" spans="1:24" ht="28.5" x14ac:dyDescent="0.25">
      <c r="A27" s="86" t="s">
        <v>83</v>
      </c>
      <c r="B27" s="91" t="s">
        <v>80</v>
      </c>
      <c r="C27" s="92" t="s">
        <v>32</v>
      </c>
      <c r="D27" s="93">
        <v>7922163</v>
      </c>
      <c r="E27" s="94">
        <v>400000000000</v>
      </c>
      <c r="F27" s="95">
        <f>F28</f>
        <v>108284745706</v>
      </c>
      <c r="G27" s="95">
        <f>G28</f>
        <v>47972015141</v>
      </c>
      <c r="H27" s="86"/>
      <c r="I27" s="95">
        <f>I28</f>
        <v>31339286580</v>
      </c>
      <c r="J27" s="95">
        <f t="shared" ref="J27:M27" si="8">J28</f>
        <v>0</v>
      </c>
      <c r="K27" s="95">
        <f t="shared" si="8"/>
        <v>0</v>
      </c>
      <c r="L27" s="95">
        <f t="shared" si="8"/>
        <v>0</v>
      </c>
      <c r="M27" s="95">
        <f t="shared" si="8"/>
        <v>0</v>
      </c>
      <c r="N27" s="86"/>
      <c r="O27" s="86"/>
      <c r="P27" s="94">
        <f>P28</f>
        <v>104000000000</v>
      </c>
      <c r="Q27" s="94">
        <f t="shared" ref="Q27:S27" si="9">Q28</f>
        <v>57411835911</v>
      </c>
      <c r="R27" s="94">
        <f t="shared" si="9"/>
        <v>47110270911</v>
      </c>
      <c r="S27" s="94">
        <f t="shared" si="9"/>
        <v>10301565000</v>
      </c>
      <c r="T27" s="54"/>
      <c r="U27" s="95">
        <f>+P27-Q27</f>
        <v>46588164089</v>
      </c>
      <c r="V27" s="95">
        <f>+I27+L27+R27</f>
        <v>78449557491</v>
      </c>
      <c r="W27" s="95">
        <f>+G27-H27-I27+M27+S27</f>
        <v>26934293561</v>
      </c>
      <c r="X27" s="95">
        <f>X28</f>
        <v>165696581617</v>
      </c>
    </row>
    <row r="28" spans="1:24" ht="30" x14ac:dyDescent="0.25">
      <c r="A28" s="54"/>
      <c r="B28" s="26" t="s">
        <v>78</v>
      </c>
      <c r="C28" s="27"/>
      <c r="D28" s="28"/>
      <c r="E28" s="29"/>
      <c r="F28" s="30">
        <v>108284745706</v>
      </c>
      <c r="G28" s="30">
        <v>47972015141</v>
      </c>
      <c r="H28" s="25"/>
      <c r="I28" s="30">
        <v>31339286580</v>
      </c>
      <c r="J28" s="30"/>
      <c r="K28" s="30"/>
      <c r="L28" s="25"/>
      <c r="M28" s="30"/>
      <c r="N28" s="25"/>
      <c r="O28" s="30">
        <f>J28-K28-N28</f>
        <v>0</v>
      </c>
      <c r="P28" s="29">
        <v>104000000000</v>
      </c>
      <c r="Q28" s="30">
        <f>+R28+S28</f>
        <v>57411835911</v>
      </c>
      <c r="R28" s="30">
        <v>47110270911</v>
      </c>
      <c r="S28" s="30">
        <v>10301565000</v>
      </c>
      <c r="T28" s="52"/>
      <c r="U28" s="30">
        <f>+P28-Q28</f>
        <v>46588164089</v>
      </c>
      <c r="V28" s="30">
        <f>+I28+L28+R28</f>
        <v>78449557491</v>
      </c>
      <c r="W28" s="30">
        <f>+G28-H28-I28+M28+S28</f>
        <v>26934293561</v>
      </c>
      <c r="X28" s="30">
        <f>+F28-H28+K28+Q28</f>
        <v>165696581617</v>
      </c>
    </row>
    <row r="29" spans="1:24" s="3" customFormat="1" ht="28.5" x14ac:dyDescent="0.2">
      <c r="A29" s="54" t="s">
        <v>84</v>
      </c>
      <c r="B29" s="89" t="s">
        <v>87</v>
      </c>
      <c r="C29" s="92" t="s">
        <v>32</v>
      </c>
      <c r="D29" s="77">
        <v>7946523</v>
      </c>
      <c r="E29" s="76">
        <v>552568000000</v>
      </c>
      <c r="F29" s="76">
        <f>SUM(F30:F31)</f>
        <v>414123333676</v>
      </c>
      <c r="G29" s="76">
        <f t="shared" ref="G29:X29" si="10">SUM(G30:G31)</f>
        <v>408864510</v>
      </c>
      <c r="H29" s="76">
        <f t="shared" si="10"/>
        <v>0</v>
      </c>
      <c r="I29" s="76">
        <f t="shared" si="10"/>
        <v>408864510</v>
      </c>
      <c r="J29" s="76">
        <f t="shared" si="10"/>
        <v>876000000</v>
      </c>
      <c r="K29" s="76">
        <f t="shared" si="10"/>
        <v>876000000</v>
      </c>
      <c r="L29" s="76">
        <f t="shared" si="10"/>
        <v>554250000</v>
      </c>
      <c r="M29" s="76">
        <f t="shared" si="10"/>
        <v>321750000</v>
      </c>
      <c r="N29" s="76">
        <f t="shared" si="10"/>
        <v>0</v>
      </c>
      <c r="O29" s="76">
        <f t="shared" si="10"/>
        <v>0</v>
      </c>
      <c r="P29" s="76">
        <f t="shared" si="10"/>
        <v>21700000000</v>
      </c>
      <c r="Q29" s="76">
        <f t="shared" si="10"/>
        <v>10124570911</v>
      </c>
      <c r="R29" s="76">
        <f t="shared" si="10"/>
        <v>10124570911</v>
      </c>
      <c r="S29" s="76">
        <f t="shared" si="10"/>
        <v>0</v>
      </c>
      <c r="T29" s="76">
        <f t="shared" si="10"/>
        <v>0</v>
      </c>
      <c r="U29" s="76">
        <f t="shared" si="10"/>
        <v>11575429089</v>
      </c>
      <c r="V29" s="76">
        <f t="shared" si="10"/>
        <v>11087685421</v>
      </c>
      <c r="W29" s="76">
        <f t="shared" si="10"/>
        <v>321750000</v>
      </c>
      <c r="X29" s="76">
        <f t="shared" si="10"/>
        <v>425123904587</v>
      </c>
    </row>
    <row r="30" spans="1:24" s="3" customFormat="1" ht="30" x14ac:dyDescent="0.2">
      <c r="A30" s="4"/>
      <c r="B30" s="88" t="s">
        <v>85</v>
      </c>
      <c r="C30" s="82"/>
      <c r="D30" s="82"/>
      <c r="E30" s="84"/>
      <c r="F30" s="84">
        <v>250000000000</v>
      </c>
      <c r="G30" s="84">
        <v>408864510</v>
      </c>
      <c r="H30" s="84"/>
      <c r="I30" s="84">
        <v>408864510</v>
      </c>
      <c r="J30" s="84"/>
      <c r="K30" s="84">
        <f>SUM(L30:M30)</f>
        <v>0</v>
      </c>
      <c r="L30" s="84"/>
      <c r="M30" s="84"/>
      <c r="N30" s="84"/>
      <c r="O30" s="84">
        <f>J30-K30-N30</f>
        <v>0</v>
      </c>
      <c r="P30" s="84">
        <v>21700000000</v>
      </c>
      <c r="Q30" s="30">
        <f>+R30+S30</f>
        <v>10124570911</v>
      </c>
      <c r="R30" s="84">
        <v>10124570911</v>
      </c>
      <c r="S30" s="84"/>
      <c r="T30" s="52"/>
      <c r="U30" s="30">
        <f>P30-Q30-T30</f>
        <v>11575429089</v>
      </c>
      <c r="V30" s="30">
        <f>+I30+L30+R30</f>
        <v>10533435421</v>
      </c>
      <c r="W30" s="30">
        <f>+G30-H30-I30+M30+S30</f>
        <v>0</v>
      </c>
      <c r="X30" s="30">
        <f>+F30-H30+K30+Q30</f>
        <v>260124570911</v>
      </c>
    </row>
    <row r="31" spans="1:24" s="3" customFormat="1" ht="30" x14ac:dyDescent="0.2">
      <c r="A31" s="4"/>
      <c r="B31" s="88" t="s">
        <v>91</v>
      </c>
      <c r="C31" s="82"/>
      <c r="D31" s="82"/>
      <c r="E31" s="84"/>
      <c r="F31" s="84">
        <v>164123333676</v>
      </c>
      <c r="G31" s="84"/>
      <c r="H31" s="84"/>
      <c r="I31" s="84"/>
      <c r="J31" s="84">
        <v>876000000</v>
      </c>
      <c r="K31" s="84">
        <f>SUM(L31:M31)</f>
        <v>876000000</v>
      </c>
      <c r="L31" s="84">
        <v>554250000</v>
      </c>
      <c r="M31" s="84">
        <v>321750000</v>
      </c>
      <c r="N31" s="84"/>
      <c r="O31" s="84">
        <f>J31-K31-N31</f>
        <v>0</v>
      </c>
      <c r="P31" s="84"/>
      <c r="Q31" s="30">
        <f>+R31+S31</f>
        <v>0</v>
      </c>
      <c r="R31" s="84"/>
      <c r="S31" s="84"/>
      <c r="T31" s="52"/>
      <c r="U31" s="30">
        <f>P31-Q31-T31</f>
        <v>0</v>
      </c>
      <c r="V31" s="30">
        <f>+I31+L31+R31</f>
        <v>554250000</v>
      </c>
      <c r="W31" s="30">
        <f>+G31-H31-I31+M31+S31</f>
        <v>321750000</v>
      </c>
      <c r="X31" s="30">
        <f>+F31-H31+K31+Q31</f>
        <v>164999333676</v>
      </c>
    </row>
    <row r="32" spans="1:24" s="3" customFormat="1" ht="57" x14ac:dyDescent="0.2">
      <c r="A32" s="86" t="s">
        <v>97</v>
      </c>
      <c r="B32" s="91" t="s">
        <v>28</v>
      </c>
      <c r="C32" s="92" t="s">
        <v>32</v>
      </c>
      <c r="D32" s="93" t="s">
        <v>30</v>
      </c>
      <c r="E32" s="94">
        <v>59943000000</v>
      </c>
      <c r="F32" s="95">
        <f t="shared" ref="F32:X32" si="11">SUM(F33:F34)</f>
        <v>50739487711</v>
      </c>
      <c r="G32" s="95">
        <f t="shared" si="11"/>
        <v>0</v>
      </c>
      <c r="H32" s="95">
        <f t="shared" si="11"/>
        <v>0</v>
      </c>
      <c r="I32" s="95">
        <f t="shared" si="11"/>
        <v>0</v>
      </c>
      <c r="J32" s="95">
        <f t="shared" si="11"/>
        <v>60000000</v>
      </c>
      <c r="K32" s="95">
        <f t="shared" si="11"/>
        <v>60000000</v>
      </c>
      <c r="L32" s="95">
        <f t="shared" si="11"/>
        <v>60000000</v>
      </c>
      <c r="M32" s="95">
        <f t="shared" si="11"/>
        <v>0</v>
      </c>
      <c r="N32" s="95">
        <f t="shared" si="11"/>
        <v>0</v>
      </c>
      <c r="O32" s="95">
        <f t="shared" si="11"/>
        <v>0</v>
      </c>
      <c r="P32" s="95">
        <f t="shared" si="11"/>
        <v>16000000</v>
      </c>
      <c r="Q32" s="95">
        <f t="shared" si="11"/>
        <v>15603000</v>
      </c>
      <c r="R32" s="95">
        <f t="shared" si="11"/>
        <v>15603000</v>
      </c>
      <c r="S32" s="95">
        <f t="shared" si="11"/>
        <v>0</v>
      </c>
      <c r="T32" s="95">
        <f t="shared" si="11"/>
        <v>0</v>
      </c>
      <c r="U32" s="95">
        <f t="shared" si="11"/>
        <v>397000</v>
      </c>
      <c r="V32" s="95">
        <f t="shared" si="11"/>
        <v>75603000</v>
      </c>
      <c r="W32" s="95">
        <f t="shared" si="11"/>
        <v>0</v>
      </c>
      <c r="X32" s="95">
        <f t="shared" si="11"/>
        <v>50815090711</v>
      </c>
    </row>
    <row r="33" spans="1:24" ht="30" x14ac:dyDescent="0.25">
      <c r="A33" s="66"/>
      <c r="B33" s="26" t="s">
        <v>79</v>
      </c>
      <c r="C33" s="27"/>
      <c r="D33" s="28"/>
      <c r="E33" s="29"/>
      <c r="F33" s="30">
        <v>26739487711</v>
      </c>
      <c r="G33" s="30">
        <v>0</v>
      </c>
      <c r="H33" s="25"/>
      <c r="I33" s="30">
        <v>0</v>
      </c>
      <c r="J33" s="30">
        <v>60000000</v>
      </c>
      <c r="K33" s="30">
        <f>L33+M33</f>
        <v>60000000</v>
      </c>
      <c r="L33" s="30">
        <v>60000000</v>
      </c>
      <c r="M33" s="30"/>
      <c r="N33" s="25"/>
      <c r="O33" s="30">
        <f>J33-K33-N33</f>
        <v>0</v>
      </c>
      <c r="P33" s="29">
        <v>16000000</v>
      </c>
      <c r="Q33" s="30">
        <f>+R33+S33</f>
        <v>15603000</v>
      </c>
      <c r="R33" s="30">
        <v>15603000</v>
      </c>
      <c r="S33" s="30">
        <v>0</v>
      </c>
      <c r="T33" s="52"/>
      <c r="U33" s="30">
        <f>+P33-Q33</f>
        <v>397000</v>
      </c>
      <c r="V33" s="30">
        <f>+I33+L33+R33</f>
        <v>75603000</v>
      </c>
      <c r="W33" s="30">
        <f>+G33-H33-I33+M33+S33</f>
        <v>0</v>
      </c>
      <c r="X33" s="30">
        <f>+F33-H33+K33+Q33</f>
        <v>26815090711</v>
      </c>
    </row>
    <row r="34" spans="1:24" ht="30" x14ac:dyDescent="0.25">
      <c r="A34" s="25"/>
      <c r="B34" s="26" t="s">
        <v>85</v>
      </c>
      <c r="C34" s="96"/>
      <c r="D34" s="96"/>
      <c r="E34" s="97"/>
      <c r="F34" s="97">
        <v>24000000000</v>
      </c>
      <c r="G34" s="97"/>
      <c r="H34" s="97"/>
      <c r="I34" s="97"/>
      <c r="J34" s="97"/>
      <c r="K34" s="97"/>
      <c r="L34" s="97"/>
      <c r="M34" s="97"/>
      <c r="N34" s="97"/>
      <c r="O34" s="97"/>
      <c r="P34" s="97"/>
      <c r="Q34" s="97"/>
      <c r="R34" s="97"/>
      <c r="S34" s="97"/>
      <c r="T34" s="82"/>
      <c r="U34" s="97"/>
      <c r="V34" s="30">
        <f t="shared" ref="V34" si="12">+I34+L34+R34</f>
        <v>0</v>
      </c>
      <c r="W34" s="30">
        <f t="shared" ref="W34" si="13">+G34-H34-I34+M34+S34</f>
        <v>0</v>
      </c>
      <c r="X34" s="30">
        <f t="shared" ref="X34" si="14">+F34-H34+K34+Q34</f>
        <v>24000000000</v>
      </c>
    </row>
    <row r="35" spans="1:24" s="3" customFormat="1" ht="28.5" x14ac:dyDescent="0.2">
      <c r="A35" s="86" t="s">
        <v>99</v>
      </c>
      <c r="B35" s="91" t="s">
        <v>81</v>
      </c>
      <c r="C35" s="92" t="s">
        <v>32</v>
      </c>
      <c r="D35" s="93">
        <v>7922165</v>
      </c>
      <c r="E35" s="94">
        <v>300000000000</v>
      </c>
      <c r="F35" s="95">
        <f>F36</f>
        <v>70088284629</v>
      </c>
      <c r="G35" s="95">
        <f>G36</f>
        <v>53679076118</v>
      </c>
      <c r="H35" s="86"/>
      <c r="I35" s="95">
        <f>I36</f>
        <v>28353849537</v>
      </c>
      <c r="J35" s="95">
        <f t="shared" ref="J35:M35" si="15">J36</f>
        <v>0</v>
      </c>
      <c r="K35" s="95">
        <f t="shared" si="15"/>
        <v>0</v>
      </c>
      <c r="L35" s="95">
        <f t="shared" si="15"/>
        <v>0</v>
      </c>
      <c r="M35" s="95">
        <f t="shared" si="15"/>
        <v>0</v>
      </c>
      <c r="N35" s="86"/>
      <c r="O35" s="86"/>
      <c r="P35" s="94">
        <f>P36</f>
        <v>69000000000</v>
      </c>
      <c r="Q35" s="94">
        <f t="shared" ref="Q35:S35" si="16">Q36</f>
        <v>55901124154</v>
      </c>
      <c r="R35" s="94">
        <f t="shared" si="16"/>
        <v>55162823059</v>
      </c>
      <c r="S35" s="94">
        <f t="shared" si="16"/>
        <v>738301095</v>
      </c>
      <c r="T35" s="54"/>
      <c r="U35" s="95">
        <f>+P35-Q35</f>
        <v>13098875846</v>
      </c>
      <c r="V35" s="95">
        <f>+I35+L35+R35</f>
        <v>83516672596</v>
      </c>
      <c r="W35" s="95">
        <f>+G35-H35-I35+M35+S35</f>
        <v>26063527676</v>
      </c>
      <c r="X35" s="95">
        <f>X36</f>
        <v>125989408783</v>
      </c>
    </row>
    <row r="36" spans="1:24" s="3" customFormat="1" ht="30" x14ac:dyDescent="0.2">
      <c r="A36" s="54"/>
      <c r="B36" s="26" t="s">
        <v>78</v>
      </c>
      <c r="C36" s="27"/>
      <c r="D36" s="28"/>
      <c r="E36" s="29"/>
      <c r="F36" s="30">
        <v>70088284629</v>
      </c>
      <c r="G36" s="30">
        <v>53679076118</v>
      </c>
      <c r="H36" s="25"/>
      <c r="I36" s="30">
        <v>28353849537</v>
      </c>
      <c r="J36" s="30"/>
      <c r="K36" s="30"/>
      <c r="L36" s="25"/>
      <c r="M36" s="30"/>
      <c r="N36" s="25"/>
      <c r="O36" s="30">
        <f>J36-K36-N36</f>
        <v>0</v>
      </c>
      <c r="P36" s="29">
        <v>69000000000</v>
      </c>
      <c r="Q36" s="30">
        <f>+R36+S36</f>
        <v>55901124154</v>
      </c>
      <c r="R36" s="30">
        <v>55162823059</v>
      </c>
      <c r="S36" s="30">
        <v>738301095</v>
      </c>
      <c r="T36" s="52"/>
      <c r="U36" s="30">
        <f>+P36-Q36</f>
        <v>13098875846</v>
      </c>
      <c r="V36" s="30">
        <f>+I36+L36+R36</f>
        <v>83516672596</v>
      </c>
      <c r="W36" s="30">
        <f>+G36-H36-I36+M36+S36</f>
        <v>26063527676</v>
      </c>
      <c r="X36" s="30">
        <f>+F36-H36+K36+Q36</f>
        <v>125989408783</v>
      </c>
    </row>
    <row r="37" spans="1:24" s="3" customFormat="1" ht="42.75" x14ac:dyDescent="0.2">
      <c r="A37" s="54" t="s">
        <v>100</v>
      </c>
      <c r="B37" s="89" t="s">
        <v>92</v>
      </c>
      <c r="C37" s="92" t="s">
        <v>32</v>
      </c>
      <c r="D37" s="77">
        <v>7946524</v>
      </c>
      <c r="E37" s="76">
        <v>70000000000</v>
      </c>
      <c r="F37" s="76">
        <f>SUM(F38:F39)</f>
        <v>28200000000</v>
      </c>
      <c r="G37" s="76">
        <f t="shared" ref="G37:O37" si="17">SUM(G38:G39)</f>
        <v>2505049134</v>
      </c>
      <c r="H37" s="76">
        <f t="shared" si="17"/>
        <v>0</v>
      </c>
      <c r="I37" s="76">
        <f t="shared" si="17"/>
        <v>2505049134</v>
      </c>
      <c r="J37" s="76">
        <f t="shared" si="17"/>
        <v>0</v>
      </c>
      <c r="K37" s="76">
        <f t="shared" si="17"/>
        <v>0</v>
      </c>
      <c r="L37" s="76">
        <f t="shared" si="17"/>
        <v>0</v>
      </c>
      <c r="M37" s="76">
        <f t="shared" si="17"/>
        <v>0</v>
      </c>
      <c r="N37" s="76">
        <f t="shared" si="17"/>
        <v>0</v>
      </c>
      <c r="O37" s="76">
        <f t="shared" si="17"/>
        <v>0</v>
      </c>
      <c r="P37" s="76">
        <f>SUM(P38:P39)</f>
        <v>28800000000</v>
      </c>
      <c r="Q37" s="76">
        <f t="shared" ref="Q37:X37" si="18">SUM(Q38:Q39)</f>
        <v>28437090813</v>
      </c>
      <c r="R37" s="76">
        <f t="shared" si="18"/>
        <v>28437090813</v>
      </c>
      <c r="S37" s="76">
        <f t="shared" si="18"/>
        <v>0</v>
      </c>
      <c r="T37" s="76">
        <f t="shared" si="18"/>
        <v>0</v>
      </c>
      <c r="U37" s="76">
        <f t="shared" si="18"/>
        <v>362909187</v>
      </c>
      <c r="V37" s="76">
        <f t="shared" si="18"/>
        <v>30942139947</v>
      </c>
      <c r="W37" s="76">
        <f t="shared" si="18"/>
        <v>0</v>
      </c>
      <c r="X37" s="76">
        <f t="shared" si="18"/>
        <v>56637090813</v>
      </c>
    </row>
    <row r="38" spans="1:24" s="3" customFormat="1" ht="30" x14ac:dyDescent="0.2">
      <c r="A38" s="4"/>
      <c r="B38" s="88" t="s">
        <v>85</v>
      </c>
      <c r="C38" s="82"/>
      <c r="D38" s="82"/>
      <c r="E38" s="84"/>
      <c r="F38" s="84">
        <v>25000000000</v>
      </c>
      <c r="G38" s="84">
        <v>2505049134</v>
      </c>
      <c r="H38" s="84"/>
      <c r="I38" s="84">
        <v>2505049134</v>
      </c>
      <c r="J38" s="84"/>
      <c r="K38" s="84">
        <f>SUM(L38:M38)</f>
        <v>0</v>
      </c>
      <c r="L38" s="84"/>
      <c r="M38" s="84"/>
      <c r="N38" s="84"/>
      <c r="O38" s="84">
        <f>J38-K38-N38</f>
        <v>0</v>
      </c>
      <c r="P38" s="84">
        <v>28800000000</v>
      </c>
      <c r="Q38" s="30">
        <f>+R38+S38</f>
        <v>28437090813</v>
      </c>
      <c r="R38" s="84">
        <v>28437090813</v>
      </c>
      <c r="S38" s="84"/>
      <c r="T38" s="52"/>
      <c r="U38" s="30">
        <f>P38-Q38-T38</f>
        <v>362909187</v>
      </c>
      <c r="V38" s="30">
        <f>+I38+L38+R38</f>
        <v>30942139947</v>
      </c>
      <c r="W38" s="30">
        <f>+G38-H38-I38+M38+S38</f>
        <v>0</v>
      </c>
      <c r="X38" s="30">
        <f>+F38-H38+K38+Q38</f>
        <v>53437090813</v>
      </c>
    </row>
    <row r="39" spans="1:24" s="3" customFormat="1" ht="30" x14ac:dyDescent="0.2">
      <c r="A39" s="4"/>
      <c r="B39" s="88" t="s">
        <v>93</v>
      </c>
      <c r="C39" s="82"/>
      <c r="D39" s="82"/>
      <c r="E39" s="84"/>
      <c r="F39" s="84">
        <v>3200000000</v>
      </c>
      <c r="G39" s="84">
        <v>0</v>
      </c>
      <c r="H39" s="84"/>
      <c r="I39" s="84"/>
      <c r="J39" s="84"/>
      <c r="K39" s="84">
        <f>SUM(L39:M39)</f>
        <v>0</v>
      </c>
      <c r="L39" s="84"/>
      <c r="M39" s="84"/>
      <c r="N39" s="84"/>
      <c r="O39" s="84">
        <f>J39-K39-N39</f>
        <v>0</v>
      </c>
      <c r="P39" s="84"/>
      <c r="Q39" s="30">
        <f>+R39+S39</f>
        <v>0</v>
      </c>
      <c r="R39" s="84"/>
      <c r="S39" s="84"/>
      <c r="T39" s="52"/>
      <c r="U39" s="30">
        <f>P39-Q39-T39</f>
        <v>0</v>
      </c>
      <c r="V39" s="30">
        <f>+I39+L39+R39</f>
        <v>0</v>
      </c>
      <c r="W39" s="30">
        <f>+G39-H39-I39+M39+S39</f>
        <v>0</v>
      </c>
      <c r="X39" s="30">
        <f>+F39-H39+K39+Q39</f>
        <v>3200000000</v>
      </c>
    </row>
    <row r="40" spans="1:24" s="3" customFormat="1" ht="42.75" x14ac:dyDescent="0.2">
      <c r="A40" s="54" t="s">
        <v>101</v>
      </c>
      <c r="B40" s="89" t="s">
        <v>98</v>
      </c>
      <c r="C40" s="92" t="s">
        <v>32</v>
      </c>
      <c r="D40" s="77">
        <v>8040315</v>
      </c>
      <c r="E40" s="76">
        <v>650000000000</v>
      </c>
      <c r="F40" s="76">
        <f t="shared" ref="F40:X40" si="19">SUM(F41:F41)</f>
        <v>0</v>
      </c>
      <c r="G40" s="76">
        <f t="shared" si="19"/>
        <v>0</v>
      </c>
      <c r="H40" s="76">
        <f t="shared" si="19"/>
        <v>0</v>
      </c>
      <c r="I40" s="76">
        <f t="shared" si="19"/>
        <v>0</v>
      </c>
      <c r="J40" s="76">
        <f t="shared" si="19"/>
        <v>0</v>
      </c>
      <c r="K40" s="76">
        <f t="shared" si="19"/>
        <v>0</v>
      </c>
      <c r="L40" s="76">
        <f t="shared" si="19"/>
        <v>0</v>
      </c>
      <c r="M40" s="76">
        <f t="shared" si="19"/>
        <v>0</v>
      </c>
      <c r="N40" s="76">
        <f t="shared" si="19"/>
        <v>0</v>
      </c>
      <c r="O40" s="76">
        <f t="shared" si="19"/>
        <v>0</v>
      </c>
      <c r="P40" s="76">
        <f t="shared" si="19"/>
        <v>206849000000</v>
      </c>
      <c r="Q40" s="76">
        <f t="shared" si="19"/>
        <v>141186467503</v>
      </c>
      <c r="R40" s="76">
        <f t="shared" si="19"/>
        <v>27222410535</v>
      </c>
      <c r="S40" s="76">
        <f t="shared" si="19"/>
        <v>113964056968</v>
      </c>
      <c r="T40" s="76">
        <f t="shared" si="19"/>
        <v>0</v>
      </c>
      <c r="U40" s="76">
        <f t="shared" si="19"/>
        <v>65662532497</v>
      </c>
      <c r="V40" s="76">
        <f t="shared" si="19"/>
        <v>27222410535</v>
      </c>
      <c r="W40" s="76">
        <f t="shared" si="19"/>
        <v>113964056968</v>
      </c>
      <c r="X40" s="76">
        <f t="shared" si="19"/>
        <v>141186467503</v>
      </c>
    </row>
    <row r="41" spans="1:24" s="3" customFormat="1" ht="30" x14ac:dyDescent="0.2">
      <c r="A41" s="4"/>
      <c r="B41" s="88" t="s">
        <v>91</v>
      </c>
      <c r="C41" s="82"/>
      <c r="D41" s="82"/>
      <c r="E41" s="84"/>
      <c r="F41" s="84"/>
      <c r="G41" s="84"/>
      <c r="H41" s="84"/>
      <c r="I41" s="84"/>
      <c r="J41" s="84"/>
      <c r="K41" s="84">
        <f>SUM(L41:M41)</f>
        <v>0</v>
      </c>
      <c r="L41" s="84"/>
      <c r="M41" s="84"/>
      <c r="N41" s="84"/>
      <c r="O41" s="84">
        <f>J41-K41-N41</f>
        <v>0</v>
      </c>
      <c r="P41" s="84">
        <v>206849000000</v>
      </c>
      <c r="Q41" s="30">
        <f>+R41+S41</f>
        <v>141186467503</v>
      </c>
      <c r="R41" s="84">
        <v>27222410535</v>
      </c>
      <c r="S41" s="84">
        <v>113964056968</v>
      </c>
      <c r="T41" s="52"/>
      <c r="U41" s="30">
        <f>P41-Q41-T41</f>
        <v>65662532497</v>
      </c>
      <c r="V41" s="30">
        <f>+I41+L41+R41</f>
        <v>27222410535</v>
      </c>
      <c r="W41" s="30">
        <f>+G41-H41-I41+M41+S41</f>
        <v>113964056968</v>
      </c>
      <c r="X41" s="30">
        <f>+F41-H41+K41+Q41</f>
        <v>141186467503</v>
      </c>
    </row>
    <row r="42" spans="1:24" s="3" customFormat="1" ht="28.5" x14ac:dyDescent="0.2">
      <c r="A42" s="86" t="s">
        <v>102</v>
      </c>
      <c r="B42" s="91" t="s">
        <v>88</v>
      </c>
      <c r="C42" s="92" t="s">
        <v>32</v>
      </c>
      <c r="D42" s="93" t="s">
        <v>41</v>
      </c>
      <c r="E42" s="94">
        <v>60000000000</v>
      </c>
      <c r="F42" s="95">
        <f t="shared" ref="F42:X42" si="20">SUM(F43:F44)</f>
        <v>21863183319</v>
      </c>
      <c r="G42" s="95">
        <f t="shared" si="20"/>
        <v>8642400844</v>
      </c>
      <c r="H42" s="95">
        <f t="shared" si="20"/>
        <v>0</v>
      </c>
      <c r="I42" s="95">
        <f t="shared" si="20"/>
        <v>7953578373</v>
      </c>
      <c r="J42" s="95">
        <f t="shared" si="20"/>
        <v>4558000000</v>
      </c>
      <c r="K42" s="95">
        <f t="shared" si="20"/>
        <v>4557469597</v>
      </c>
      <c r="L42" s="95">
        <f t="shared" si="20"/>
        <v>4557469597</v>
      </c>
      <c r="M42" s="95">
        <f t="shared" si="20"/>
        <v>0</v>
      </c>
      <c r="N42" s="95">
        <f t="shared" si="20"/>
        <v>0</v>
      </c>
      <c r="O42" s="95">
        <f t="shared" si="20"/>
        <v>530403</v>
      </c>
      <c r="P42" s="95">
        <f t="shared" si="20"/>
        <v>18533000000</v>
      </c>
      <c r="Q42" s="95">
        <f t="shared" si="20"/>
        <v>2570516467</v>
      </c>
      <c r="R42" s="95">
        <f t="shared" si="20"/>
        <v>2570516467</v>
      </c>
      <c r="S42" s="95">
        <f t="shared" si="20"/>
        <v>0</v>
      </c>
      <c r="T42" s="95">
        <f t="shared" si="20"/>
        <v>0</v>
      </c>
      <c r="U42" s="95">
        <f t="shared" si="20"/>
        <v>15962483533</v>
      </c>
      <c r="V42" s="95">
        <f t="shared" si="20"/>
        <v>15081564437</v>
      </c>
      <c r="W42" s="95">
        <f t="shared" si="20"/>
        <v>688822471</v>
      </c>
      <c r="X42" s="95">
        <f t="shared" si="20"/>
        <v>28991169383</v>
      </c>
    </row>
    <row r="43" spans="1:24" s="3" customFormat="1" ht="30" x14ac:dyDescent="0.2">
      <c r="A43" s="66"/>
      <c r="B43" s="26" t="s">
        <v>85</v>
      </c>
      <c r="C43" s="27"/>
      <c r="D43" s="28"/>
      <c r="E43" s="29"/>
      <c r="F43" s="30">
        <v>18955055165</v>
      </c>
      <c r="G43" s="30">
        <v>6872439461</v>
      </c>
      <c r="H43" s="25"/>
      <c r="I43" s="30">
        <v>6183616990</v>
      </c>
      <c r="J43" s="30"/>
      <c r="K43" s="30">
        <f>L43+M43</f>
        <v>0</v>
      </c>
      <c r="L43" s="30"/>
      <c r="M43" s="30"/>
      <c r="N43" s="25"/>
      <c r="O43" s="30">
        <f>J43-K43-N43</f>
        <v>0</v>
      </c>
      <c r="P43" s="84">
        <v>18533000000</v>
      </c>
      <c r="Q43" s="97">
        <f>SUM(R43:S43)</f>
        <v>2570516467</v>
      </c>
      <c r="R43" s="84">
        <v>2570516467</v>
      </c>
      <c r="S43" s="30">
        <v>0</v>
      </c>
      <c r="T43" s="52"/>
      <c r="U43" s="30">
        <f>+P43-Q43</f>
        <v>15962483533</v>
      </c>
      <c r="V43" s="30">
        <f>+I43+L43+R43</f>
        <v>8754133457</v>
      </c>
      <c r="W43" s="30">
        <f>+G43-H43-I43+M43+S43</f>
        <v>688822471</v>
      </c>
      <c r="X43" s="30">
        <f>+F43-H43+K43+Q43</f>
        <v>21525571632</v>
      </c>
    </row>
    <row r="44" spans="1:24" s="3" customFormat="1" ht="30" x14ac:dyDescent="0.2">
      <c r="A44" s="4"/>
      <c r="B44" s="26" t="s">
        <v>79</v>
      </c>
      <c r="C44" s="82"/>
      <c r="D44" s="82"/>
      <c r="E44" s="84"/>
      <c r="F44" s="84">
        <v>2908128154</v>
      </c>
      <c r="G44" s="84">
        <v>1769961383</v>
      </c>
      <c r="H44" s="84"/>
      <c r="I44" s="84">
        <v>1769961383</v>
      </c>
      <c r="J44" s="30">
        <v>4558000000</v>
      </c>
      <c r="K44" s="30">
        <f>L44+M44</f>
        <v>4557469597</v>
      </c>
      <c r="L44" s="30">
        <v>4557469597</v>
      </c>
      <c r="M44" s="84"/>
      <c r="N44" s="84"/>
      <c r="O44" s="30">
        <f>J44-K44-N44</f>
        <v>530403</v>
      </c>
      <c r="P44" s="84"/>
      <c r="Q44" s="97"/>
      <c r="R44" s="84"/>
      <c r="S44" s="84"/>
      <c r="T44" s="82"/>
      <c r="U44" s="30">
        <f t="shared" ref="U44" si="21">+P44-Q44</f>
        <v>0</v>
      </c>
      <c r="V44" s="30">
        <f t="shared" ref="V44" si="22">+I44+L44+R44</f>
        <v>6327430980</v>
      </c>
      <c r="W44" s="30">
        <f>+G44-H44-I44+M44+S44</f>
        <v>0</v>
      </c>
      <c r="X44" s="30">
        <f>+F44-H44+K44+Q44</f>
        <v>7465597751</v>
      </c>
    </row>
    <row r="45" spans="1:24" s="3" customFormat="1" ht="28.5" x14ac:dyDescent="0.2">
      <c r="A45" s="54" t="s">
        <v>58</v>
      </c>
      <c r="B45" s="85" t="s">
        <v>59</v>
      </c>
      <c r="C45" s="81"/>
      <c r="D45" s="81"/>
      <c r="E45" s="81"/>
      <c r="F45" s="81"/>
      <c r="G45" s="81"/>
      <c r="H45" s="81"/>
      <c r="I45" s="81"/>
      <c r="J45" s="81"/>
      <c r="K45" s="81"/>
      <c r="L45" s="81"/>
      <c r="M45" s="81"/>
      <c r="N45" s="81"/>
      <c r="O45" s="81"/>
      <c r="P45" s="81"/>
      <c r="Q45" s="81"/>
      <c r="R45" s="81"/>
      <c r="S45" s="81"/>
      <c r="T45" s="82"/>
      <c r="U45" s="30">
        <f t="shared" ref="U45:U47" si="23">+P45-Q45</f>
        <v>0</v>
      </c>
      <c r="V45" s="30">
        <f t="shared" ref="V45:V47" si="24">+I45+L45+R45</f>
        <v>0</v>
      </c>
      <c r="W45" s="30">
        <f t="shared" ref="W45:W47" si="25">+G45-H45-I45+M45+S45</f>
        <v>0</v>
      </c>
      <c r="X45" s="30">
        <f t="shared" ref="X45:X47" si="26">+F45-H45+K45+Q45</f>
        <v>0</v>
      </c>
    </row>
    <row r="46" spans="1:24" s="3" customFormat="1" ht="30" hidden="1" x14ac:dyDescent="0.2">
      <c r="A46" s="54"/>
      <c r="B46" s="87" t="s">
        <v>85</v>
      </c>
      <c r="C46" s="77"/>
      <c r="D46" s="77"/>
      <c r="E46" s="76"/>
      <c r="F46" s="76"/>
      <c r="G46" s="76"/>
      <c r="H46" s="76"/>
      <c r="I46" s="76"/>
      <c r="J46" s="76"/>
      <c r="K46" s="76"/>
      <c r="L46" s="76"/>
      <c r="M46" s="76"/>
      <c r="N46" s="76"/>
      <c r="O46" s="76"/>
      <c r="P46" s="76"/>
      <c r="Q46" s="76"/>
      <c r="R46" s="76"/>
      <c r="S46" s="76"/>
      <c r="T46" s="77"/>
      <c r="U46" s="30">
        <f t="shared" si="23"/>
        <v>0</v>
      </c>
      <c r="V46" s="30">
        <f t="shared" si="24"/>
        <v>0</v>
      </c>
      <c r="W46" s="30">
        <f t="shared" si="25"/>
        <v>0</v>
      </c>
      <c r="X46" s="30">
        <f t="shared" si="26"/>
        <v>0</v>
      </c>
    </row>
    <row r="47" spans="1:24" s="3" customFormat="1" ht="30" hidden="1" x14ac:dyDescent="0.2">
      <c r="A47" s="4"/>
      <c r="B47" s="26" t="s">
        <v>79</v>
      </c>
      <c r="C47" s="82"/>
      <c r="D47" s="82"/>
      <c r="E47" s="84"/>
      <c r="F47" s="84"/>
      <c r="G47" s="84"/>
      <c r="H47" s="84"/>
      <c r="I47" s="84"/>
      <c r="J47" s="84"/>
      <c r="K47" s="84"/>
      <c r="L47" s="84"/>
      <c r="M47" s="84"/>
      <c r="N47" s="84"/>
      <c r="O47" s="84"/>
      <c r="P47" s="84">
        <v>15000000000</v>
      </c>
      <c r="Q47" s="97">
        <f>SUM(R47:S47)</f>
        <v>2908128154</v>
      </c>
      <c r="R47" s="84">
        <v>1138166771</v>
      </c>
      <c r="S47" s="84">
        <v>1769961383</v>
      </c>
      <c r="T47" s="82"/>
      <c r="U47" s="30">
        <f t="shared" si="23"/>
        <v>12091871846</v>
      </c>
      <c r="V47" s="30">
        <f t="shared" si="24"/>
        <v>1138166771</v>
      </c>
      <c r="W47" s="30">
        <f t="shared" si="25"/>
        <v>1769961383</v>
      </c>
      <c r="X47" s="30">
        <f t="shared" si="26"/>
        <v>2908128154</v>
      </c>
    </row>
    <row r="48" spans="1:24" customFormat="1" ht="30" hidden="1" x14ac:dyDescent="0.25">
      <c r="A48" s="81"/>
      <c r="B48" s="87" t="s">
        <v>52</v>
      </c>
      <c r="C48" s="48"/>
      <c r="D48" s="48"/>
      <c r="E48" s="81"/>
      <c r="F48" s="81"/>
      <c r="G48" s="81"/>
      <c r="H48" s="81"/>
      <c r="I48" s="81"/>
      <c r="J48" s="81"/>
      <c r="K48" s="81"/>
      <c r="L48" s="81"/>
      <c r="M48" s="81"/>
      <c r="N48" s="81"/>
      <c r="O48" s="81"/>
      <c r="P48" s="81"/>
      <c r="Q48" s="81"/>
      <c r="R48" s="81"/>
      <c r="S48" s="81"/>
      <c r="T48" s="82"/>
      <c r="U48" s="81"/>
      <c r="V48" s="81"/>
      <c r="W48" s="81"/>
      <c r="X48" s="81"/>
    </row>
    <row r="49" spans="1:24" s="3" customFormat="1" ht="30" hidden="1" x14ac:dyDescent="0.2">
      <c r="A49" s="54"/>
      <c r="B49" s="87" t="s">
        <v>53</v>
      </c>
      <c r="C49" s="5"/>
      <c r="D49" s="5"/>
      <c r="E49" s="76"/>
      <c r="F49" s="76"/>
      <c r="G49" s="76"/>
      <c r="H49" s="76"/>
      <c r="I49" s="76"/>
      <c r="J49" s="76"/>
      <c r="K49" s="76"/>
      <c r="L49" s="76"/>
      <c r="M49" s="76"/>
      <c r="N49" s="76"/>
      <c r="O49" s="76"/>
      <c r="P49" s="76"/>
      <c r="Q49" s="76"/>
      <c r="R49" s="76"/>
      <c r="S49" s="76"/>
      <c r="T49" s="77"/>
      <c r="U49" s="76"/>
      <c r="V49" s="76"/>
      <c r="W49" s="76"/>
      <c r="X49" s="76"/>
    </row>
    <row r="50" spans="1:24" s="3" customFormat="1" ht="14.25" hidden="1" x14ac:dyDescent="0.2">
      <c r="A50" s="54">
        <v>1</v>
      </c>
      <c r="B50" s="85" t="s">
        <v>60</v>
      </c>
      <c r="C50" s="5"/>
      <c r="D50" s="5"/>
      <c r="E50" s="76"/>
      <c r="F50" s="76"/>
      <c r="G50" s="76"/>
      <c r="H50" s="76"/>
      <c r="I50" s="76"/>
      <c r="J50" s="76"/>
      <c r="K50" s="76"/>
      <c r="L50" s="76"/>
      <c r="M50" s="76"/>
      <c r="N50" s="76"/>
      <c r="O50" s="76"/>
      <c r="P50" s="76"/>
      <c r="Q50" s="76"/>
      <c r="R50" s="76"/>
      <c r="S50" s="76"/>
      <c r="T50" s="77"/>
      <c r="U50" s="76"/>
      <c r="V50" s="76"/>
      <c r="W50" s="76"/>
      <c r="X50" s="76"/>
    </row>
    <row r="51" spans="1:24" s="6" customFormat="1" hidden="1" x14ac:dyDescent="0.25">
      <c r="A51" s="4"/>
      <c r="B51" s="49" t="s">
        <v>61</v>
      </c>
      <c r="C51" s="1"/>
      <c r="D51" s="50"/>
      <c r="E51" s="51"/>
      <c r="F51" s="4"/>
      <c r="G51" s="4"/>
      <c r="H51" s="4"/>
      <c r="I51" s="4"/>
      <c r="J51" s="4"/>
      <c r="K51" s="4"/>
      <c r="L51" s="4"/>
      <c r="M51" s="4"/>
      <c r="N51" s="4"/>
      <c r="O51" s="4"/>
      <c r="P51" s="51"/>
      <c r="Q51" s="52"/>
      <c r="R51" s="52"/>
      <c r="S51" s="52"/>
      <c r="T51" s="4"/>
      <c r="U51" s="52"/>
      <c r="V51" s="52"/>
      <c r="W51" s="52"/>
      <c r="X51" s="52"/>
    </row>
    <row r="52" spans="1:24" s="3" customFormat="1" hidden="1" x14ac:dyDescent="0.2">
      <c r="A52" s="86"/>
      <c r="B52" s="67" t="s">
        <v>42</v>
      </c>
      <c r="C52" s="46"/>
      <c r="D52" s="46"/>
      <c r="E52" s="83"/>
      <c r="F52" s="83"/>
      <c r="G52" s="83"/>
      <c r="H52" s="83"/>
      <c r="I52" s="83"/>
      <c r="J52" s="83"/>
      <c r="K52" s="83"/>
      <c r="L52" s="83"/>
      <c r="M52" s="83"/>
      <c r="N52" s="83"/>
      <c r="O52" s="83"/>
      <c r="P52" s="83"/>
      <c r="Q52" s="83"/>
      <c r="R52" s="83"/>
      <c r="S52" s="83"/>
      <c r="T52" s="77"/>
      <c r="U52" s="83"/>
      <c r="V52" s="83"/>
      <c r="W52" s="83"/>
      <c r="X52" s="83"/>
    </row>
    <row r="53" spans="1:24" s="3" customFormat="1" hidden="1" x14ac:dyDescent="0.2">
      <c r="A53" s="54"/>
      <c r="B53" s="69" t="s">
        <v>74</v>
      </c>
      <c r="C53" s="5"/>
      <c r="D53" s="5"/>
      <c r="E53" s="76"/>
      <c r="F53" s="76"/>
      <c r="G53" s="76"/>
      <c r="H53" s="76"/>
      <c r="I53" s="76"/>
      <c r="J53" s="76"/>
      <c r="K53" s="76"/>
      <c r="L53" s="76"/>
      <c r="M53" s="76"/>
      <c r="N53" s="76"/>
      <c r="O53" s="76"/>
      <c r="P53" s="76"/>
      <c r="Q53" s="76"/>
      <c r="R53" s="76"/>
      <c r="S53" s="76"/>
      <c r="T53" s="77"/>
      <c r="U53" s="76"/>
      <c r="V53" s="76"/>
      <c r="W53" s="76"/>
      <c r="X53" s="76"/>
    </row>
    <row r="54" spans="1:24" customFormat="1" ht="30" hidden="1" x14ac:dyDescent="0.25">
      <c r="A54" s="81"/>
      <c r="B54" s="87" t="s">
        <v>52</v>
      </c>
      <c r="C54" s="48"/>
      <c r="D54" s="48"/>
      <c r="E54" s="81"/>
      <c r="F54" s="81"/>
      <c r="G54" s="81"/>
      <c r="H54" s="81"/>
      <c r="I54" s="81"/>
      <c r="J54" s="81"/>
      <c r="K54" s="81"/>
      <c r="L54" s="81"/>
      <c r="M54" s="81"/>
      <c r="N54" s="81"/>
      <c r="O54" s="81"/>
      <c r="P54" s="81"/>
      <c r="Q54" s="81"/>
      <c r="R54" s="81"/>
      <c r="S54" s="81"/>
      <c r="T54" s="82"/>
      <c r="U54" s="81"/>
      <c r="V54" s="81"/>
      <c r="W54" s="81"/>
      <c r="X54" s="81"/>
    </row>
    <row r="55" spans="1:24" s="3" customFormat="1" ht="30" hidden="1" x14ac:dyDescent="0.2">
      <c r="A55" s="54"/>
      <c r="B55" s="87" t="s">
        <v>53</v>
      </c>
      <c r="C55" s="5"/>
      <c r="D55" s="5"/>
      <c r="E55" s="76"/>
      <c r="F55" s="76"/>
      <c r="G55" s="76"/>
      <c r="H55" s="76"/>
      <c r="I55" s="76"/>
      <c r="J55" s="76"/>
      <c r="K55" s="76"/>
      <c r="L55" s="76"/>
      <c r="M55" s="76"/>
      <c r="N55" s="76"/>
      <c r="O55" s="76"/>
      <c r="P55" s="76"/>
      <c r="Q55" s="76"/>
      <c r="R55" s="76"/>
      <c r="S55" s="76"/>
      <c r="T55" s="77"/>
      <c r="U55" s="76"/>
      <c r="V55" s="76"/>
      <c r="W55" s="76"/>
      <c r="X55" s="76"/>
    </row>
    <row r="56" spans="1:24" s="3" customFormat="1" ht="14.25" hidden="1" x14ac:dyDescent="0.2">
      <c r="A56" s="54">
        <v>2</v>
      </c>
      <c r="B56" s="85" t="s">
        <v>60</v>
      </c>
      <c r="C56" s="5"/>
      <c r="D56" s="5"/>
      <c r="E56" s="76"/>
      <c r="F56" s="76"/>
      <c r="G56" s="76"/>
      <c r="H56" s="76"/>
      <c r="I56" s="76"/>
      <c r="J56" s="76"/>
      <c r="K56" s="76"/>
      <c r="L56" s="76"/>
      <c r="M56" s="76"/>
      <c r="N56" s="76"/>
      <c r="O56" s="76"/>
      <c r="P56" s="76"/>
      <c r="Q56" s="76"/>
      <c r="R56" s="76"/>
      <c r="S56" s="76"/>
      <c r="T56" s="77"/>
      <c r="U56" s="76"/>
      <c r="V56" s="76"/>
      <c r="W56" s="76"/>
      <c r="X56" s="76"/>
    </row>
    <row r="57" spans="1:24" s="3" customFormat="1" ht="42.75" x14ac:dyDescent="0.2">
      <c r="A57" s="54" t="s">
        <v>62</v>
      </c>
      <c r="B57" s="85" t="s">
        <v>63</v>
      </c>
      <c r="C57" s="5"/>
      <c r="D57" s="5"/>
      <c r="E57" s="76"/>
      <c r="F57" s="76"/>
      <c r="G57" s="76"/>
      <c r="H57" s="76"/>
      <c r="I57" s="76"/>
      <c r="J57" s="76"/>
      <c r="K57" s="76"/>
      <c r="L57" s="76"/>
      <c r="M57" s="76"/>
      <c r="N57" s="76"/>
      <c r="O57" s="76"/>
      <c r="P57" s="76"/>
      <c r="Q57" s="76"/>
      <c r="R57" s="76"/>
      <c r="S57" s="76"/>
      <c r="T57" s="77"/>
      <c r="U57" s="76"/>
      <c r="V57" s="76"/>
      <c r="W57" s="76"/>
      <c r="X57" s="76"/>
    </row>
    <row r="58" spans="1:24" s="53" customFormat="1" ht="28.5" hidden="1" x14ac:dyDescent="0.25">
      <c r="A58" s="54">
        <v>1</v>
      </c>
      <c r="B58" s="55" t="s">
        <v>54</v>
      </c>
      <c r="C58" s="56"/>
      <c r="D58" s="57"/>
      <c r="E58" s="58"/>
      <c r="F58" s="54"/>
      <c r="G58" s="54"/>
      <c r="H58" s="54"/>
      <c r="I58" s="54"/>
      <c r="J58" s="54"/>
      <c r="K58" s="54"/>
      <c r="L58" s="54"/>
      <c r="M58" s="54"/>
      <c r="N58" s="54"/>
      <c r="O58" s="54"/>
      <c r="P58" s="58"/>
      <c r="Q58" s="59"/>
      <c r="R58" s="59"/>
      <c r="S58" s="59"/>
      <c r="T58" s="54"/>
      <c r="U58" s="59"/>
      <c r="V58" s="59"/>
      <c r="W58" s="59"/>
      <c r="X58" s="59"/>
    </row>
    <row r="59" spans="1:24" s="6" customFormat="1" hidden="1" x14ac:dyDescent="0.25">
      <c r="A59" s="4"/>
      <c r="B59" s="49" t="s">
        <v>61</v>
      </c>
      <c r="C59" s="1"/>
      <c r="D59" s="50"/>
      <c r="E59" s="51"/>
      <c r="F59" s="4"/>
      <c r="G59" s="4"/>
      <c r="H59" s="4"/>
      <c r="I59" s="4"/>
      <c r="J59" s="4"/>
      <c r="K59" s="4"/>
      <c r="L59" s="4"/>
      <c r="M59" s="4"/>
      <c r="N59" s="4"/>
      <c r="O59" s="4"/>
      <c r="P59" s="51"/>
      <c r="Q59" s="52"/>
      <c r="R59" s="52"/>
      <c r="S59" s="52"/>
      <c r="T59" s="4"/>
      <c r="U59" s="52"/>
      <c r="V59" s="52"/>
      <c r="W59" s="52"/>
      <c r="X59" s="52"/>
    </row>
    <row r="60" spans="1:24" s="53" customFormat="1" ht="28.5" hidden="1" x14ac:dyDescent="0.25">
      <c r="A60" s="54">
        <v>2</v>
      </c>
      <c r="B60" s="55" t="s">
        <v>54</v>
      </c>
      <c r="C60" s="56"/>
      <c r="D60" s="57"/>
      <c r="E60" s="58"/>
      <c r="F60" s="54"/>
      <c r="G60" s="54"/>
      <c r="H60" s="54"/>
      <c r="I60" s="54"/>
      <c r="J60" s="54"/>
      <c r="K60" s="54"/>
      <c r="L60" s="54"/>
      <c r="M60" s="54"/>
      <c r="N60" s="54"/>
      <c r="O60" s="54"/>
      <c r="P60" s="58"/>
      <c r="Q60" s="59"/>
      <c r="R60" s="59"/>
      <c r="S60" s="59"/>
      <c r="T60" s="54"/>
      <c r="U60" s="59"/>
      <c r="V60" s="59"/>
      <c r="W60" s="59"/>
      <c r="X60" s="59"/>
    </row>
    <row r="61" spans="1:24" s="53" customFormat="1" ht="57" x14ac:dyDescent="0.25">
      <c r="A61" s="54" t="s">
        <v>64</v>
      </c>
      <c r="B61" s="55" t="s">
        <v>96</v>
      </c>
      <c r="C61" s="56"/>
      <c r="D61" s="57"/>
      <c r="E61" s="58">
        <f>E62</f>
        <v>400000000000</v>
      </c>
      <c r="F61" s="58">
        <f t="shared" ref="F61:X61" si="27">F62</f>
        <v>500000000</v>
      </c>
      <c r="G61" s="58">
        <f t="shared" si="27"/>
        <v>500000000</v>
      </c>
      <c r="H61" s="58">
        <f t="shared" si="27"/>
        <v>0</v>
      </c>
      <c r="I61" s="58">
        <f t="shared" si="27"/>
        <v>0</v>
      </c>
      <c r="J61" s="58">
        <f t="shared" si="27"/>
        <v>0</v>
      </c>
      <c r="K61" s="58">
        <f t="shared" si="27"/>
        <v>0</v>
      </c>
      <c r="L61" s="58">
        <f t="shared" si="27"/>
        <v>0</v>
      </c>
      <c r="M61" s="58">
        <f t="shared" si="27"/>
        <v>0</v>
      </c>
      <c r="N61" s="58">
        <f t="shared" si="27"/>
        <v>0</v>
      </c>
      <c r="O61" s="58">
        <f t="shared" si="27"/>
        <v>0</v>
      </c>
      <c r="P61" s="58">
        <f t="shared" si="27"/>
        <v>0</v>
      </c>
      <c r="Q61" s="58">
        <f t="shared" si="27"/>
        <v>0</v>
      </c>
      <c r="R61" s="58">
        <f t="shared" si="27"/>
        <v>0</v>
      </c>
      <c r="S61" s="58">
        <f t="shared" si="27"/>
        <v>0</v>
      </c>
      <c r="T61" s="58">
        <f t="shared" si="27"/>
        <v>0</v>
      </c>
      <c r="U61" s="58">
        <f t="shared" si="27"/>
        <v>0</v>
      </c>
      <c r="V61" s="58">
        <f t="shared" si="27"/>
        <v>0</v>
      </c>
      <c r="W61" s="58">
        <f t="shared" si="27"/>
        <v>500000000</v>
      </c>
      <c r="X61" s="58">
        <f t="shared" si="27"/>
        <v>500000000</v>
      </c>
    </row>
    <row r="62" spans="1:24" s="53" customFormat="1" ht="28.5" x14ac:dyDescent="0.25">
      <c r="A62" s="54" t="s">
        <v>55</v>
      </c>
      <c r="B62" s="85" t="s">
        <v>66</v>
      </c>
      <c r="C62" s="56"/>
      <c r="D62" s="57"/>
      <c r="E62" s="58">
        <f>E63</f>
        <v>400000000000</v>
      </c>
      <c r="F62" s="58">
        <f t="shared" ref="F62:X62" si="28">F63</f>
        <v>500000000</v>
      </c>
      <c r="G62" s="58">
        <f t="shared" si="28"/>
        <v>500000000</v>
      </c>
      <c r="H62" s="58">
        <f t="shared" si="28"/>
        <v>0</v>
      </c>
      <c r="I62" s="58">
        <f t="shared" si="28"/>
        <v>0</v>
      </c>
      <c r="J62" s="58">
        <f t="shared" si="28"/>
        <v>0</v>
      </c>
      <c r="K62" s="58">
        <f t="shared" si="28"/>
        <v>0</v>
      </c>
      <c r="L62" s="58">
        <f t="shared" si="28"/>
        <v>0</v>
      </c>
      <c r="M62" s="58">
        <f t="shared" si="28"/>
        <v>0</v>
      </c>
      <c r="N62" s="58">
        <f t="shared" si="28"/>
        <v>0</v>
      </c>
      <c r="O62" s="58">
        <f t="shared" si="28"/>
        <v>0</v>
      </c>
      <c r="P62" s="58">
        <f t="shared" si="28"/>
        <v>0</v>
      </c>
      <c r="Q62" s="58">
        <f t="shared" si="28"/>
        <v>0</v>
      </c>
      <c r="R62" s="58">
        <f t="shared" si="28"/>
        <v>0</v>
      </c>
      <c r="S62" s="58">
        <f t="shared" si="28"/>
        <v>0</v>
      </c>
      <c r="T62" s="58">
        <f t="shared" si="28"/>
        <v>0</v>
      </c>
      <c r="U62" s="58">
        <f t="shared" si="28"/>
        <v>0</v>
      </c>
      <c r="V62" s="58">
        <f t="shared" si="28"/>
        <v>0</v>
      </c>
      <c r="W62" s="58">
        <f t="shared" si="28"/>
        <v>500000000</v>
      </c>
      <c r="X62" s="58">
        <f t="shared" si="28"/>
        <v>500000000</v>
      </c>
    </row>
    <row r="63" spans="1:24" s="53" customFormat="1" ht="28.5" x14ac:dyDescent="0.25">
      <c r="A63" s="54">
        <v>1</v>
      </c>
      <c r="B63" s="85" t="s">
        <v>67</v>
      </c>
      <c r="C63" s="56"/>
      <c r="D63" s="57"/>
      <c r="E63" s="58">
        <f>E64</f>
        <v>400000000000</v>
      </c>
      <c r="F63" s="58">
        <f t="shared" ref="F63:X63" si="29">F64</f>
        <v>500000000</v>
      </c>
      <c r="G63" s="58">
        <f t="shared" si="29"/>
        <v>500000000</v>
      </c>
      <c r="H63" s="58">
        <f t="shared" si="29"/>
        <v>0</v>
      </c>
      <c r="I63" s="58">
        <f t="shared" si="29"/>
        <v>0</v>
      </c>
      <c r="J63" s="58">
        <f t="shared" si="29"/>
        <v>0</v>
      </c>
      <c r="K63" s="58">
        <f t="shared" si="29"/>
        <v>0</v>
      </c>
      <c r="L63" s="58">
        <f t="shared" si="29"/>
        <v>0</v>
      </c>
      <c r="M63" s="58">
        <f t="shared" si="29"/>
        <v>0</v>
      </c>
      <c r="N63" s="58">
        <f t="shared" si="29"/>
        <v>0</v>
      </c>
      <c r="O63" s="58">
        <f t="shared" si="29"/>
        <v>0</v>
      </c>
      <c r="P63" s="58">
        <f t="shared" si="29"/>
        <v>0</v>
      </c>
      <c r="Q63" s="58">
        <f t="shared" si="29"/>
        <v>0</v>
      </c>
      <c r="R63" s="58">
        <f t="shared" si="29"/>
        <v>0</v>
      </c>
      <c r="S63" s="58">
        <f t="shared" si="29"/>
        <v>0</v>
      </c>
      <c r="T63" s="58">
        <f t="shared" si="29"/>
        <v>0</v>
      </c>
      <c r="U63" s="58">
        <f t="shared" si="29"/>
        <v>0</v>
      </c>
      <c r="V63" s="58">
        <f t="shared" si="29"/>
        <v>0</v>
      </c>
      <c r="W63" s="58">
        <f t="shared" si="29"/>
        <v>500000000</v>
      </c>
      <c r="X63" s="58">
        <f t="shared" si="29"/>
        <v>500000000</v>
      </c>
    </row>
    <row r="64" spans="1:24" s="53" customFormat="1" x14ac:dyDescent="0.25">
      <c r="A64" s="86"/>
      <c r="B64" s="67" t="s">
        <v>42</v>
      </c>
      <c r="C64" s="56"/>
      <c r="D64" s="57"/>
      <c r="E64" s="58">
        <f>E66</f>
        <v>400000000000</v>
      </c>
      <c r="F64" s="58">
        <f t="shared" ref="F64:X64" si="30">F66</f>
        <v>500000000</v>
      </c>
      <c r="G64" s="58">
        <f t="shared" si="30"/>
        <v>500000000</v>
      </c>
      <c r="H64" s="58">
        <f t="shared" si="30"/>
        <v>0</v>
      </c>
      <c r="I64" s="58">
        <f t="shared" si="30"/>
        <v>0</v>
      </c>
      <c r="J64" s="58">
        <f t="shared" si="30"/>
        <v>0</v>
      </c>
      <c r="K64" s="58">
        <f t="shared" si="30"/>
        <v>0</v>
      </c>
      <c r="L64" s="58">
        <f t="shared" si="30"/>
        <v>0</v>
      </c>
      <c r="M64" s="58">
        <f t="shared" si="30"/>
        <v>0</v>
      </c>
      <c r="N64" s="58">
        <f t="shared" si="30"/>
        <v>0</v>
      </c>
      <c r="O64" s="58">
        <f t="shared" si="30"/>
        <v>0</v>
      </c>
      <c r="P64" s="58">
        <f t="shared" si="30"/>
        <v>0</v>
      </c>
      <c r="Q64" s="58">
        <f t="shared" si="30"/>
        <v>0</v>
      </c>
      <c r="R64" s="58">
        <f t="shared" si="30"/>
        <v>0</v>
      </c>
      <c r="S64" s="58">
        <f t="shared" si="30"/>
        <v>0</v>
      </c>
      <c r="T64" s="58">
        <f t="shared" si="30"/>
        <v>0</v>
      </c>
      <c r="U64" s="58">
        <f t="shared" si="30"/>
        <v>0</v>
      </c>
      <c r="V64" s="58">
        <f t="shared" si="30"/>
        <v>0</v>
      </c>
      <c r="W64" s="58">
        <f t="shared" si="30"/>
        <v>500000000</v>
      </c>
      <c r="X64" s="58">
        <f t="shared" si="30"/>
        <v>500000000</v>
      </c>
    </row>
    <row r="65" spans="1:24" s="53" customFormat="1" x14ac:dyDescent="0.25">
      <c r="A65" s="54"/>
      <c r="B65" s="69" t="s">
        <v>74</v>
      </c>
      <c r="C65" s="56"/>
      <c r="D65" s="57"/>
      <c r="E65" s="58"/>
      <c r="F65" s="54"/>
      <c r="G65" s="54"/>
      <c r="H65" s="54"/>
      <c r="I65" s="54"/>
      <c r="J65" s="54"/>
      <c r="K65" s="54"/>
      <c r="L65" s="54"/>
      <c r="M65" s="54"/>
      <c r="N65" s="54"/>
      <c r="O65" s="54"/>
      <c r="P65" s="58"/>
      <c r="Q65" s="59"/>
      <c r="R65" s="59"/>
      <c r="S65" s="59"/>
      <c r="T65" s="54"/>
      <c r="U65" s="59"/>
      <c r="V65" s="59"/>
      <c r="W65" s="59"/>
      <c r="X65" s="59"/>
    </row>
    <row r="66" spans="1:24" s="53" customFormat="1" ht="42.75" x14ac:dyDescent="0.25">
      <c r="A66" s="54" t="s">
        <v>86</v>
      </c>
      <c r="B66" s="89" t="s">
        <v>82</v>
      </c>
      <c r="C66" s="56" t="s">
        <v>32</v>
      </c>
      <c r="D66" s="57">
        <v>7922164</v>
      </c>
      <c r="E66" s="58">
        <v>400000000000</v>
      </c>
      <c r="F66" s="59">
        <f>F67</f>
        <v>500000000</v>
      </c>
      <c r="G66" s="59">
        <f>G67</f>
        <v>500000000</v>
      </c>
      <c r="H66" s="54"/>
      <c r="I66" s="54"/>
      <c r="J66" s="54"/>
      <c r="K66" s="54"/>
      <c r="L66" s="54"/>
      <c r="M66" s="54"/>
      <c r="N66" s="54"/>
      <c r="O66" s="54"/>
      <c r="P66" s="58"/>
      <c r="Q66" s="59"/>
      <c r="R66" s="59"/>
      <c r="S66" s="59"/>
      <c r="T66" s="54"/>
      <c r="U66" s="59"/>
      <c r="V66" s="59">
        <f>V67</f>
        <v>0</v>
      </c>
      <c r="W66" s="59">
        <f t="shared" ref="W66:X66" si="31">W67</f>
        <v>500000000</v>
      </c>
      <c r="X66" s="59">
        <f t="shared" si="31"/>
        <v>500000000</v>
      </c>
    </row>
    <row r="67" spans="1:24" s="53" customFormat="1" ht="30" x14ac:dyDescent="0.25">
      <c r="A67" s="54"/>
      <c r="B67" s="49" t="s">
        <v>78</v>
      </c>
      <c r="C67" s="56"/>
      <c r="D67" s="57"/>
      <c r="E67" s="58"/>
      <c r="F67" s="30">
        <v>500000000</v>
      </c>
      <c r="G67" s="30">
        <v>500000000</v>
      </c>
      <c r="H67" s="54"/>
      <c r="I67" s="54"/>
      <c r="J67" s="54"/>
      <c r="K67" s="54"/>
      <c r="L67" s="54"/>
      <c r="M67" s="54"/>
      <c r="N67" s="54"/>
      <c r="O67" s="54"/>
      <c r="P67" s="58"/>
      <c r="Q67" s="59"/>
      <c r="R67" s="59"/>
      <c r="S67" s="59"/>
      <c r="T67" s="54"/>
      <c r="U67" s="59"/>
      <c r="V67" s="30">
        <f>+I67+L67+R67</f>
        <v>0</v>
      </c>
      <c r="W67" s="30">
        <f>+G67-H67-I67+M67+S67</f>
        <v>500000000</v>
      </c>
      <c r="X67" s="30">
        <f>+F67-H67+K67+Q67</f>
        <v>500000000</v>
      </c>
    </row>
    <row r="68" spans="1:24" s="53" customFormat="1" ht="28.5" x14ac:dyDescent="0.25">
      <c r="A68" s="54">
        <v>2</v>
      </c>
      <c r="B68" s="85" t="s">
        <v>67</v>
      </c>
      <c r="C68" s="56"/>
      <c r="D68" s="57"/>
      <c r="E68" s="58"/>
      <c r="F68" s="54"/>
      <c r="G68" s="54"/>
      <c r="H68" s="54"/>
      <c r="I68" s="54"/>
      <c r="J68" s="54"/>
      <c r="K68" s="54"/>
      <c r="L68" s="54"/>
      <c r="M68" s="54"/>
      <c r="N68" s="54"/>
      <c r="O68" s="54"/>
      <c r="P68" s="58"/>
      <c r="Q68" s="59"/>
      <c r="R68" s="59"/>
      <c r="S68" s="59"/>
      <c r="T68" s="54"/>
      <c r="U68" s="59"/>
      <c r="V68" s="59"/>
      <c r="W68" s="59"/>
      <c r="X68" s="59"/>
    </row>
    <row r="69" spans="1:24" s="53" customFormat="1" ht="28.5" x14ac:dyDescent="0.25">
      <c r="A69" s="54" t="s">
        <v>58</v>
      </c>
      <c r="B69" s="55" t="s">
        <v>59</v>
      </c>
      <c r="C69" s="56"/>
      <c r="D69" s="57"/>
      <c r="E69" s="58"/>
      <c r="F69" s="54"/>
      <c r="G69" s="54"/>
      <c r="H69" s="54"/>
      <c r="I69" s="54"/>
      <c r="J69" s="54"/>
      <c r="K69" s="54"/>
      <c r="L69" s="54"/>
      <c r="M69" s="54"/>
      <c r="N69" s="54"/>
      <c r="O69" s="54"/>
      <c r="P69" s="58"/>
      <c r="Q69" s="59"/>
      <c r="R69" s="59"/>
      <c r="S69" s="59"/>
      <c r="T69" s="54"/>
      <c r="U69" s="59"/>
      <c r="V69" s="59"/>
      <c r="W69" s="59"/>
      <c r="X69" s="59"/>
    </row>
    <row r="70" spans="1:24" s="53" customFormat="1" hidden="1" x14ac:dyDescent="0.2">
      <c r="A70" s="45"/>
      <c r="B70" s="67" t="s">
        <v>42</v>
      </c>
      <c r="C70" s="56"/>
      <c r="D70" s="57"/>
      <c r="E70" s="58"/>
      <c r="F70" s="54"/>
      <c r="G70" s="54"/>
      <c r="H70" s="54"/>
      <c r="I70" s="54"/>
      <c r="J70" s="54"/>
      <c r="K70" s="54"/>
      <c r="L70" s="54"/>
      <c r="M70" s="54"/>
      <c r="N70" s="54"/>
      <c r="O70" s="54"/>
      <c r="P70" s="58"/>
      <c r="Q70" s="59"/>
      <c r="R70" s="59"/>
      <c r="S70" s="59"/>
      <c r="T70" s="59"/>
      <c r="U70" s="59"/>
      <c r="V70" s="59"/>
      <c r="W70" s="59"/>
      <c r="X70" s="59"/>
    </row>
    <row r="71" spans="1:24" s="53" customFormat="1" hidden="1" x14ac:dyDescent="0.25">
      <c r="A71" s="19"/>
      <c r="B71" s="73" t="s">
        <v>74</v>
      </c>
      <c r="C71" s="56"/>
      <c r="D71" s="57"/>
      <c r="E71" s="58"/>
      <c r="F71" s="54"/>
      <c r="G71" s="54"/>
      <c r="H71" s="54"/>
      <c r="I71" s="54"/>
      <c r="J71" s="54"/>
      <c r="K71" s="54"/>
      <c r="L71" s="54"/>
      <c r="M71" s="54"/>
      <c r="N71" s="54"/>
      <c r="O71" s="54"/>
      <c r="P71" s="58"/>
      <c r="Q71" s="59"/>
      <c r="R71" s="59"/>
      <c r="S71" s="59"/>
      <c r="T71" s="59"/>
      <c r="U71" s="59"/>
      <c r="V71" s="59"/>
      <c r="W71" s="59"/>
      <c r="X71" s="59"/>
    </row>
    <row r="72" spans="1:24" s="53" customFormat="1" ht="30" hidden="1" x14ac:dyDescent="0.25">
      <c r="A72" s="48"/>
      <c r="B72" s="41" t="s">
        <v>52</v>
      </c>
      <c r="C72" s="56"/>
      <c r="D72" s="57"/>
      <c r="E72" s="58"/>
      <c r="F72" s="54"/>
      <c r="G72" s="54"/>
      <c r="H72" s="54"/>
      <c r="I72" s="54"/>
      <c r="J72" s="54"/>
      <c r="K72" s="54"/>
      <c r="L72" s="54"/>
      <c r="M72" s="54"/>
      <c r="N72" s="54"/>
      <c r="O72" s="54"/>
      <c r="P72" s="58"/>
      <c r="Q72" s="59"/>
      <c r="R72" s="59"/>
      <c r="S72" s="59"/>
      <c r="T72" s="59"/>
      <c r="U72" s="59"/>
      <c r="V72" s="59"/>
      <c r="W72" s="59"/>
      <c r="X72" s="59"/>
    </row>
    <row r="73" spans="1:24" s="53" customFormat="1" ht="30" hidden="1" x14ac:dyDescent="0.25">
      <c r="A73" s="19"/>
      <c r="B73" s="41" t="s">
        <v>53</v>
      </c>
      <c r="C73" s="56"/>
      <c r="D73" s="57"/>
      <c r="E73" s="58"/>
      <c r="F73" s="54"/>
      <c r="G73" s="54"/>
      <c r="H73" s="54"/>
      <c r="I73" s="54"/>
      <c r="J73" s="54"/>
      <c r="K73" s="54"/>
      <c r="L73" s="54"/>
      <c r="M73" s="54"/>
      <c r="N73" s="54"/>
      <c r="O73" s="54"/>
      <c r="P73" s="58"/>
      <c r="Q73" s="59"/>
      <c r="R73" s="59"/>
      <c r="S73" s="59"/>
      <c r="T73" s="59"/>
      <c r="U73" s="59"/>
      <c r="V73" s="59"/>
      <c r="W73" s="59"/>
      <c r="X73" s="59"/>
    </row>
    <row r="74" spans="1:24" s="53" customFormat="1" ht="14.25" hidden="1" x14ac:dyDescent="0.2">
      <c r="A74" s="19">
        <v>1</v>
      </c>
      <c r="B74" s="42" t="s">
        <v>60</v>
      </c>
      <c r="C74" s="56"/>
      <c r="D74" s="57"/>
      <c r="E74" s="58"/>
      <c r="F74" s="54"/>
      <c r="G74" s="54"/>
      <c r="H74" s="54"/>
      <c r="I74" s="54"/>
      <c r="J74" s="54"/>
      <c r="K74" s="54"/>
      <c r="L74" s="54"/>
      <c r="M74" s="54"/>
      <c r="N74" s="54"/>
      <c r="O74" s="54"/>
      <c r="P74" s="58"/>
      <c r="Q74" s="59"/>
      <c r="R74" s="59"/>
      <c r="S74" s="59"/>
      <c r="T74" s="59"/>
      <c r="U74" s="59"/>
      <c r="V74" s="59"/>
      <c r="W74" s="59"/>
      <c r="X74" s="59"/>
    </row>
    <row r="75" spans="1:24" s="53" customFormat="1" hidden="1" x14ac:dyDescent="0.25">
      <c r="A75" s="54"/>
      <c r="B75" s="67" t="s">
        <v>42</v>
      </c>
      <c r="C75" s="56"/>
      <c r="D75" s="57"/>
      <c r="E75" s="58"/>
      <c r="F75" s="54"/>
      <c r="G75" s="54"/>
      <c r="H75" s="54"/>
      <c r="I75" s="54"/>
      <c r="J75" s="54"/>
      <c r="K75" s="54"/>
      <c r="L75" s="54"/>
      <c r="M75" s="54"/>
      <c r="N75" s="54"/>
      <c r="O75" s="54"/>
      <c r="P75" s="58"/>
      <c r="Q75" s="59"/>
      <c r="R75" s="59"/>
      <c r="S75" s="59"/>
      <c r="T75" s="59"/>
      <c r="U75" s="59"/>
      <c r="V75" s="59"/>
      <c r="W75" s="59"/>
      <c r="X75" s="59"/>
    </row>
    <row r="76" spans="1:24" s="53" customFormat="1" hidden="1" x14ac:dyDescent="0.25">
      <c r="A76" s="54"/>
      <c r="B76" s="73" t="s">
        <v>74</v>
      </c>
      <c r="C76" s="56"/>
      <c r="D76" s="57"/>
      <c r="E76" s="58"/>
      <c r="F76" s="54"/>
      <c r="G76" s="54"/>
      <c r="H76" s="54"/>
      <c r="I76" s="54"/>
      <c r="J76" s="54"/>
      <c r="K76" s="54"/>
      <c r="L76" s="54"/>
      <c r="M76" s="54"/>
      <c r="N76" s="54"/>
      <c r="O76" s="54"/>
      <c r="P76" s="58"/>
      <c r="Q76" s="59"/>
      <c r="R76" s="59"/>
      <c r="S76" s="59"/>
      <c r="T76" s="59"/>
      <c r="U76" s="59"/>
      <c r="V76" s="59"/>
      <c r="W76" s="59"/>
      <c r="X76" s="59"/>
    </row>
    <row r="77" spans="1:24" s="53" customFormat="1" ht="30" hidden="1" x14ac:dyDescent="0.25">
      <c r="A77" s="54"/>
      <c r="B77" s="41" t="s">
        <v>52</v>
      </c>
      <c r="C77" s="56"/>
      <c r="D77" s="57"/>
      <c r="E77" s="58"/>
      <c r="F77" s="54"/>
      <c r="G77" s="54"/>
      <c r="H77" s="54"/>
      <c r="I77" s="54"/>
      <c r="J77" s="54"/>
      <c r="K77" s="54"/>
      <c r="L77" s="54"/>
      <c r="M77" s="54"/>
      <c r="N77" s="54"/>
      <c r="O77" s="54"/>
      <c r="P77" s="58"/>
      <c r="Q77" s="59"/>
      <c r="R77" s="59"/>
      <c r="S77" s="59"/>
      <c r="T77" s="59"/>
      <c r="U77" s="59"/>
      <c r="V77" s="59"/>
      <c r="W77" s="59"/>
      <c r="X77" s="59"/>
    </row>
    <row r="78" spans="1:24" s="53" customFormat="1" ht="30" hidden="1" x14ac:dyDescent="0.25">
      <c r="A78" s="54"/>
      <c r="B78" s="41" t="s">
        <v>53</v>
      </c>
      <c r="C78" s="56"/>
      <c r="D78" s="57"/>
      <c r="E78" s="58"/>
      <c r="F78" s="54"/>
      <c r="G78" s="54"/>
      <c r="H78" s="54"/>
      <c r="I78" s="54"/>
      <c r="J78" s="54"/>
      <c r="K78" s="54"/>
      <c r="L78" s="54"/>
      <c r="M78" s="54"/>
      <c r="N78" s="54"/>
      <c r="O78" s="54"/>
      <c r="P78" s="58"/>
      <c r="Q78" s="59"/>
      <c r="R78" s="59"/>
      <c r="S78" s="59"/>
      <c r="T78" s="59"/>
      <c r="U78" s="59"/>
      <c r="V78" s="59"/>
      <c r="W78" s="59"/>
      <c r="X78" s="59"/>
    </row>
    <row r="79" spans="1:24" s="3" customFormat="1" ht="14.25" hidden="1" x14ac:dyDescent="0.2">
      <c r="A79" s="5">
        <v>2</v>
      </c>
      <c r="B79" s="42" t="s">
        <v>60</v>
      </c>
      <c r="C79" s="5"/>
      <c r="D79" s="5"/>
      <c r="E79" s="5"/>
      <c r="F79" s="5"/>
      <c r="G79" s="5"/>
      <c r="H79" s="5"/>
      <c r="I79" s="5"/>
      <c r="J79" s="5"/>
      <c r="K79" s="5"/>
      <c r="L79" s="5"/>
      <c r="M79" s="5"/>
      <c r="N79" s="5"/>
      <c r="O79" s="5"/>
      <c r="P79" s="5"/>
      <c r="Q79" s="5"/>
      <c r="R79" s="5"/>
      <c r="S79" s="5"/>
      <c r="T79" s="5"/>
      <c r="U79" s="5"/>
      <c r="V79" s="5"/>
      <c r="W79" s="5"/>
      <c r="X79" s="5"/>
    </row>
    <row r="80" spans="1:24" s="90" customFormat="1" ht="18.75" x14ac:dyDescent="0.3">
      <c r="A80" s="108"/>
      <c r="B80" s="108"/>
      <c r="C80" s="108"/>
      <c r="D80" s="108"/>
      <c r="E80" s="108"/>
      <c r="F80" s="108"/>
      <c r="G80" s="108"/>
      <c r="H80" s="108"/>
      <c r="I80" s="108"/>
      <c r="J80" s="108"/>
      <c r="K80" s="108"/>
      <c r="L80" s="108"/>
      <c r="M80" s="108"/>
      <c r="N80" s="108"/>
      <c r="O80" s="108"/>
      <c r="P80" s="108"/>
      <c r="Q80" s="108"/>
      <c r="R80" s="108"/>
      <c r="S80" s="108"/>
      <c r="T80" s="108"/>
      <c r="U80" s="108"/>
      <c r="V80" s="108"/>
      <c r="W80" s="108"/>
      <c r="X80" s="108"/>
    </row>
    <row r="81" spans="1:24" s="90" customFormat="1" ht="18.75" x14ac:dyDescent="0.3">
      <c r="A81" s="107"/>
      <c r="B81" s="107"/>
      <c r="C81" s="107"/>
      <c r="D81" s="107"/>
      <c r="E81" s="107"/>
      <c r="F81" s="107"/>
      <c r="G81" s="107"/>
      <c r="H81" s="107"/>
      <c r="I81" s="107"/>
      <c r="J81" s="107"/>
      <c r="K81" s="107"/>
      <c r="L81" s="107"/>
      <c r="M81" s="107"/>
      <c r="N81" s="107"/>
      <c r="O81" s="107"/>
      <c r="P81" s="107"/>
      <c r="Q81" s="107"/>
      <c r="R81" s="107"/>
      <c r="S81" s="107"/>
      <c r="T81" s="107"/>
      <c r="U81" s="107"/>
      <c r="V81" s="107"/>
      <c r="W81" s="107"/>
      <c r="X81" s="107"/>
    </row>
    <row r="82" spans="1:24" x14ac:dyDescent="0.25">
      <c r="A82" s="101"/>
      <c r="B82" s="101"/>
      <c r="C82" s="101"/>
      <c r="D82" s="101"/>
      <c r="E82" s="101"/>
      <c r="F82" s="101"/>
      <c r="G82" s="101"/>
      <c r="H82" s="101"/>
      <c r="I82" s="101"/>
      <c r="J82" s="101"/>
      <c r="K82" s="101"/>
      <c r="L82" s="101"/>
      <c r="M82" s="101"/>
      <c r="N82" s="101"/>
    </row>
  </sheetData>
  <mergeCells count="30">
    <mergeCell ref="A1:D1"/>
    <mergeCell ref="A2:D2"/>
    <mergeCell ref="W2:X2"/>
    <mergeCell ref="A4:X4"/>
    <mergeCell ref="A6:A8"/>
    <mergeCell ref="B6:B8"/>
    <mergeCell ref="C6:C8"/>
    <mergeCell ref="D6:D8"/>
    <mergeCell ref="E6:E8"/>
    <mergeCell ref="F6:G7"/>
    <mergeCell ref="H6:H8"/>
    <mergeCell ref="I6:I8"/>
    <mergeCell ref="J6:O6"/>
    <mergeCell ref="P6:U6"/>
    <mergeCell ref="V6:V8"/>
    <mergeCell ref="X6:X8"/>
    <mergeCell ref="A81:N81"/>
    <mergeCell ref="O81:X81"/>
    <mergeCell ref="A82:N82"/>
    <mergeCell ref="Q7:S7"/>
    <mergeCell ref="T7:T8"/>
    <mergeCell ref="U7:U8"/>
    <mergeCell ref="W6:W8"/>
    <mergeCell ref="A80:N80"/>
    <mergeCell ref="O80:X80"/>
    <mergeCell ref="J7:J8"/>
    <mergeCell ref="K7:M7"/>
    <mergeCell ref="N7:N8"/>
    <mergeCell ref="O7:O8"/>
    <mergeCell ref="P7:P8"/>
  </mergeCells>
  <pageMargins left="0.17" right="0.17" top="0.17" bottom="0.43" header="0.17" footer="0.31496062992125984"/>
  <pageSetup paperSize="9" scale="3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D2D5A-75FC-4C8D-9264-D5A0AB621648}">
  <sheetPr>
    <pageSetUpPr fitToPage="1"/>
  </sheetPr>
  <dimension ref="A1:X75"/>
  <sheetViews>
    <sheetView topLeftCell="A4" zoomScale="60" zoomScaleNormal="60" workbookViewId="0">
      <pane xSplit="3" ySplit="5" topLeftCell="D9" activePane="bottomRight" state="frozen"/>
      <selection activeCell="A4" sqref="A4"/>
      <selection pane="topRight" activeCell="D4" sqref="D4"/>
      <selection pane="bottomLeft" activeCell="A9" sqref="A9"/>
      <selection pane="bottomRight" activeCell="B20" sqref="B20"/>
    </sheetView>
  </sheetViews>
  <sheetFormatPr defaultRowHeight="15" x14ac:dyDescent="0.25"/>
  <cols>
    <col min="1" max="1" width="5.140625" style="2" customWidth="1"/>
    <col min="2" max="2" width="35.7109375" style="2" bestFit="1" customWidth="1"/>
    <col min="3" max="3" width="12.85546875" style="2" customWidth="1"/>
    <col min="4" max="4" width="9.140625" style="2"/>
    <col min="5" max="5" width="18.7109375" style="2" bestFit="1" customWidth="1"/>
    <col min="6" max="6" width="9.140625" style="2"/>
    <col min="7" max="7" width="12.42578125" style="2" customWidth="1"/>
    <col min="8" max="8" width="13.140625" style="2" customWidth="1"/>
    <col min="9" max="9" width="17.7109375" style="2" customWidth="1"/>
    <col min="10" max="10" width="7.42578125" style="2" customWidth="1"/>
    <col min="11" max="11" width="5.85546875" style="2" customWidth="1"/>
    <col min="12" max="12" width="11.140625" style="2" customWidth="1"/>
    <col min="13" max="13" width="8" style="2" customWidth="1"/>
    <col min="14" max="14" width="16.42578125" style="2" customWidth="1"/>
    <col min="15" max="15" width="9.140625" style="2"/>
    <col min="16" max="16" width="19.42578125" style="2" bestFit="1" customWidth="1"/>
    <col min="17" max="17" width="17.7109375" style="2" bestFit="1" customWidth="1"/>
    <col min="18" max="18" width="16.5703125" style="2" bestFit="1" customWidth="1"/>
    <col min="19" max="19" width="17.7109375" style="2" bestFit="1" customWidth="1"/>
    <col min="20" max="20" width="19" style="2" bestFit="1" customWidth="1"/>
    <col min="21" max="21" width="11.5703125" style="2" customWidth="1"/>
    <col min="22" max="22" width="16.5703125" style="2" bestFit="1" customWidth="1"/>
    <col min="23" max="24" width="17.7109375" style="2" bestFit="1" customWidth="1"/>
    <col min="25" max="16384" width="9.140625" style="2"/>
  </cols>
  <sheetData>
    <row r="1" spans="1:24" x14ac:dyDescent="0.25">
      <c r="A1" s="3" t="s">
        <v>21</v>
      </c>
      <c r="W1" s="99" t="s">
        <v>23</v>
      </c>
      <c r="X1" s="99"/>
    </row>
    <row r="2" spans="1:24" x14ac:dyDescent="0.25">
      <c r="B2" s="3"/>
      <c r="C2" s="3"/>
    </row>
    <row r="3" spans="1:24" ht="19.5" x14ac:dyDescent="0.3">
      <c r="A3" s="110" t="s">
        <v>22</v>
      </c>
      <c r="B3" s="110"/>
      <c r="C3" s="110"/>
      <c r="D3" s="110"/>
      <c r="E3" s="110"/>
      <c r="F3" s="110"/>
      <c r="G3" s="110"/>
      <c r="H3" s="110"/>
      <c r="I3" s="110"/>
      <c r="J3" s="110"/>
      <c r="K3" s="110"/>
      <c r="L3" s="110"/>
      <c r="M3" s="110"/>
      <c r="N3" s="110"/>
      <c r="O3" s="110"/>
      <c r="P3" s="110"/>
      <c r="Q3" s="110"/>
      <c r="R3" s="110"/>
      <c r="S3" s="110"/>
      <c r="T3" s="110"/>
      <c r="U3" s="110"/>
      <c r="V3" s="110"/>
      <c r="W3" s="110"/>
      <c r="X3" s="110"/>
    </row>
    <row r="5" spans="1:24" ht="29.25" customHeight="1" x14ac:dyDescent="0.25">
      <c r="A5" s="102" t="s">
        <v>0</v>
      </c>
      <c r="B5" s="102" t="s">
        <v>1</v>
      </c>
      <c r="C5" s="103" t="s">
        <v>31</v>
      </c>
      <c r="D5" s="102" t="s">
        <v>2</v>
      </c>
      <c r="E5" s="102" t="s">
        <v>3</v>
      </c>
      <c r="F5" s="102" t="s">
        <v>6</v>
      </c>
      <c r="G5" s="102"/>
      <c r="H5" s="102" t="s">
        <v>7</v>
      </c>
      <c r="I5" s="102" t="s">
        <v>8</v>
      </c>
      <c r="J5" s="102" t="s">
        <v>9</v>
      </c>
      <c r="K5" s="102"/>
      <c r="L5" s="102"/>
      <c r="M5" s="102"/>
      <c r="N5" s="102"/>
      <c r="O5" s="102"/>
      <c r="P5" s="106" t="s">
        <v>17</v>
      </c>
      <c r="Q5" s="106"/>
      <c r="R5" s="106"/>
      <c r="S5" s="106"/>
      <c r="T5" s="106"/>
      <c r="U5" s="106"/>
      <c r="V5" s="102" t="s">
        <v>18</v>
      </c>
      <c r="W5" s="102" t="s">
        <v>19</v>
      </c>
      <c r="X5" s="102" t="s">
        <v>20</v>
      </c>
    </row>
    <row r="6" spans="1:24" ht="29.25" customHeight="1" x14ac:dyDescent="0.25">
      <c r="A6" s="102"/>
      <c r="B6" s="102"/>
      <c r="C6" s="104"/>
      <c r="D6" s="102"/>
      <c r="E6" s="102"/>
      <c r="F6" s="102"/>
      <c r="G6" s="102"/>
      <c r="H6" s="102"/>
      <c r="I6" s="102"/>
      <c r="J6" s="102" t="s">
        <v>10</v>
      </c>
      <c r="K6" s="106" t="s">
        <v>11</v>
      </c>
      <c r="L6" s="106"/>
      <c r="M6" s="106"/>
      <c r="N6" s="102" t="s">
        <v>14</v>
      </c>
      <c r="O6" s="102" t="s">
        <v>15</v>
      </c>
      <c r="P6" s="102" t="s">
        <v>16</v>
      </c>
      <c r="Q6" s="106" t="s">
        <v>11</v>
      </c>
      <c r="R6" s="106"/>
      <c r="S6" s="106"/>
      <c r="T6" s="102" t="s">
        <v>14</v>
      </c>
      <c r="U6" s="102" t="s">
        <v>15</v>
      </c>
      <c r="V6" s="102"/>
      <c r="W6" s="102"/>
      <c r="X6" s="102"/>
    </row>
    <row r="7" spans="1:24" ht="90" customHeight="1" x14ac:dyDescent="0.25">
      <c r="A7" s="102"/>
      <c r="B7" s="102"/>
      <c r="C7" s="105"/>
      <c r="D7" s="102"/>
      <c r="E7" s="102"/>
      <c r="F7" s="4" t="s">
        <v>4</v>
      </c>
      <c r="G7" s="1" t="s">
        <v>5</v>
      </c>
      <c r="H7" s="102"/>
      <c r="I7" s="102"/>
      <c r="J7" s="102"/>
      <c r="K7" s="1" t="s">
        <v>4</v>
      </c>
      <c r="L7" s="1" t="s">
        <v>12</v>
      </c>
      <c r="M7" s="1" t="s">
        <v>13</v>
      </c>
      <c r="N7" s="102"/>
      <c r="O7" s="102"/>
      <c r="P7" s="102"/>
      <c r="Q7" s="4" t="s">
        <v>4</v>
      </c>
      <c r="R7" s="1" t="s">
        <v>12</v>
      </c>
      <c r="S7" s="1" t="s">
        <v>13</v>
      </c>
      <c r="T7" s="102"/>
      <c r="U7" s="102"/>
      <c r="V7" s="102"/>
      <c r="W7" s="102"/>
      <c r="X7" s="102"/>
    </row>
    <row r="8" spans="1:24" ht="30" x14ac:dyDescent="0.25">
      <c r="A8" s="4">
        <v>1</v>
      </c>
      <c r="B8" s="4">
        <v>2</v>
      </c>
      <c r="C8" s="4">
        <v>3</v>
      </c>
      <c r="D8" s="4">
        <v>4</v>
      </c>
      <c r="E8" s="4">
        <v>5</v>
      </c>
      <c r="F8" s="4">
        <v>6</v>
      </c>
      <c r="G8" s="4">
        <v>7</v>
      </c>
      <c r="H8" s="4">
        <v>8</v>
      </c>
      <c r="I8" s="4">
        <v>9</v>
      </c>
      <c r="J8" s="4">
        <v>10</v>
      </c>
      <c r="K8" s="1" t="s">
        <v>33</v>
      </c>
      <c r="L8" s="4">
        <v>12</v>
      </c>
      <c r="M8" s="4">
        <v>13</v>
      </c>
      <c r="N8" s="4">
        <v>14</v>
      </c>
      <c r="O8" s="1" t="s">
        <v>34</v>
      </c>
      <c r="P8" s="4">
        <v>16</v>
      </c>
      <c r="Q8" s="4" t="s">
        <v>35</v>
      </c>
      <c r="R8" s="4">
        <v>18</v>
      </c>
      <c r="S8" s="4">
        <v>19</v>
      </c>
      <c r="T8" s="4">
        <v>20</v>
      </c>
      <c r="U8" s="1" t="s">
        <v>36</v>
      </c>
      <c r="V8" s="1" t="s">
        <v>37</v>
      </c>
      <c r="W8" s="1" t="s">
        <v>38</v>
      </c>
      <c r="X8" s="1" t="s">
        <v>39</v>
      </c>
    </row>
    <row r="9" spans="1:24" s="3" customFormat="1" ht="14.25" x14ac:dyDescent="0.2">
      <c r="A9" s="5"/>
      <c r="B9" s="19" t="s">
        <v>24</v>
      </c>
      <c r="C9" s="5"/>
      <c r="D9" s="5"/>
      <c r="E9" s="39">
        <f t="shared" ref="E9:X9" si="0">+E18</f>
        <v>719943000000</v>
      </c>
      <c r="F9" s="39">
        <f t="shared" si="0"/>
        <v>0</v>
      </c>
      <c r="G9" s="39">
        <f t="shared" si="0"/>
        <v>0</v>
      </c>
      <c r="H9" s="39">
        <f t="shared" si="0"/>
        <v>0</v>
      </c>
      <c r="I9" s="39">
        <f t="shared" si="0"/>
        <v>0</v>
      </c>
      <c r="J9" s="39">
        <f t="shared" si="0"/>
        <v>0</v>
      </c>
      <c r="K9" s="39">
        <f t="shared" si="0"/>
        <v>0</v>
      </c>
      <c r="L9" s="39">
        <f t="shared" si="0"/>
        <v>0</v>
      </c>
      <c r="M9" s="39">
        <f t="shared" si="0"/>
        <v>0</v>
      </c>
      <c r="N9" s="39">
        <f t="shared" si="0"/>
        <v>0</v>
      </c>
      <c r="O9" s="39">
        <f t="shared" si="0"/>
        <v>0</v>
      </c>
      <c r="P9" s="39">
        <f t="shared" si="0"/>
        <v>130000000000</v>
      </c>
      <c r="Q9" s="39">
        <f t="shared" si="0"/>
        <v>20732858719</v>
      </c>
      <c r="R9" s="39">
        <f t="shared" si="0"/>
        <v>6233304993</v>
      </c>
      <c r="S9" s="39">
        <f t="shared" si="0"/>
        <v>14499553726</v>
      </c>
      <c r="T9" s="39">
        <f t="shared" si="0"/>
        <v>109267141281</v>
      </c>
      <c r="U9" s="39">
        <f t="shared" si="0"/>
        <v>0</v>
      </c>
      <c r="V9" s="39">
        <f t="shared" si="0"/>
        <v>6233304993</v>
      </c>
      <c r="W9" s="39">
        <f t="shared" si="0"/>
        <v>14499553726</v>
      </c>
      <c r="X9" s="39">
        <f t="shared" si="0"/>
        <v>20732858719</v>
      </c>
    </row>
    <row r="10" spans="1:24" s="21" customFormat="1" x14ac:dyDescent="0.25">
      <c r="A10" s="20"/>
      <c r="B10" s="61" t="s">
        <v>42</v>
      </c>
      <c r="C10" s="20"/>
      <c r="D10" s="20"/>
      <c r="E10" s="38">
        <f t="shared" ref="E10:X10" si="1">+E18</f>
        <v>719943000000</v>
      </c>
      <c r="F10" s="38">
        <f t="shared" si="1"/>
        <v>0</v>
      </c>
      <c r="G10" s="38">
        <f t="shared" si="1"/>
        <v>0</v>
      </c>
      <c r="H10" s="38">
        <f t="shared" si="1"/>
        <v>0</v>
      </c>
      <c r="I10" s="38">
        <f t="shared" si="1"/>
        <v>0</v>
      </c>
      <c r="J10" s="38">
        <f t="shared" si="1"/>
        <v>0</v>
      </c>
      <c r="K10" s="38">
        <f t="shared" si="1"/>
        <v>0</v>
      </c>
      <c r="L10" s="38">
        <f t="shared" si="1"/>
        <v>0</v>
      </c>
      <c r="M10" s="38">
        <f t="shared" si="1"/>
        <v>0</v>
      </c>
      <c r="N10" s="38">
        <f t="shared" si="1"/>
        <v>0</v>
      </c>
      <c r="O10" s="38">
        <f t="shared" si="1"/>
        <v>0</v>
      </c>
      <c r="P10" s="38">
        <f t="shared" si="1"/>
        <v>130000000000</v>
      </c>
      <c r="Q10" s="38">
        <f t="shared" si="1"/>
        <v>20732858719</v>
      </c>
      <c r="R10" s="38">
        <f t="shared" si="1"/>
        <v>6233304993</v>
      </c>
      <c r="S10" s="38">
        <f t="shared" si="1"/>
        <v>14499553726</v>
      </c>
      <c r="T10" s="38">
        <f t="shared" si="1"/>
        <v>109267141281</v>
      </c>
      <c r="U10" s="38">
        <f t="shared" si="1"/>
        <v>0</v>
      </c>
      <c r="V10" s="38">
        <f t="shared" si="1"/>
        <v>6233304993</v>
      </c>
      <c r="W10" s="38">
        <f t="shared" si="1"/>
        <v>14499553726</v>
      </c>
      <c r="X10" s="38">
        <f t="shared" si="1"/>
        <v>20732858719</v>
      </c>
    </row>
    <row r="11" spans="1:24" s="21" customFormat="1" x14ac:dyDescent="0.25">
      <c r="A11" s="20"/>
      <c r="B11" s="61" t="s">
        <v>70</v>
      </c>
      <c r="C11" s="20"/>
      <c r="D11" s="20"/>
      <c r="E11" s="38"/>
      <c r="F11" s="38"/>
      <c r="G11" s="38"/>
      <c r="H11" s="38"/>
      <c r="I11" s="38"/>
      <c r="J11" s="38"/>
      <c r="K11" s="38"/>
      <c r="L11" s="38"/>
      <c r="M11" s="38"/>
      <c r="N11" s="38"/>
      <c r="O11" s="38"/>
      <c r="P11" s="38"/>
      <c r="Q11" s="38"/>
      <c r="R11" s="38"/>
      <c r="S11" s="38"/>
      <c r="T11" s="38"/>
      <c r="U11" s="38"/>
      <c r="V11" s="38"/>
      <c r="W11" s="38"/>
      <c r="X11" s="38"/>
    </row>
    <row r="12" spans="1:24" s="3" customFormat="1" ht="30" x14ac:dyDescent="0.25">
      <c r="A12" s="5"/>
      <c r="B12" s="41" t="s">
        <v>52</v>
      </c>
      <c r="C12" s="5"/>
      <c r="D12" s="5"/>
      <c r="E12" s="39"/>
      <c r="F12" s="39"/>
      <c r="G12" s="39"/>
      <c r="H12" s="39"/>
      <c r="I12" s="39"/>
      <c r="J12" s="39"/>
      <c r="K12" s="39"/>
      <c r="L12" s="39"/>
      <c r="M12" s="39"/>
      <c r="N12" s="39"/>
      <c r="O12" s="39"/>
      <c r="P12" s="39"/>
      <c r="Q12" s="39"/>
      <c r="R12" s="39"/>
      <c r="S12" s="39"/>
      <c r="T12" s="39"/>
      <c r="U12" s="39"/>
      <c r="V12" s="39"/>
      <c r="W12" s="39"/>
      <c r="X12" s="39"/>
    </row>
    <row r="13" spans="1:24" s="3" customFormat="1" ht="30" x14ac:dyDescent="0.25">
      <c r="A13" s="5"/>
      <c r="B13" s="41" t="s">
        <v>53</v>
      </c>
      <c r="C13" s="5"/>
      <c r="D13" s="5"/>
      <c r="E13" s="39"/>
      <c r="F13" s="39"/>
      <c r="G13" s="39"/>
      <c r="H13" s="39"/>
      <c r="I13" s="39"/>
      <c r="J13" s="39"/>
      <c r="K13" s="39"/>
      <c r="L13" s="39"/>
      <c r="M13" s="39"/>
      <c r="N13" s="39"/>
      <c r="O13" s="39"/>
      <c r="P13" s="39"/>
      <c r="Q13" s="39"/>
      <c r="R13" s="39"/>
      <c r="S13" s="39"/>
      <c r="T13" s="39"/>
      <c r="U13" s="39"/>
      <c r="V13" s="39"/>
      <c r="W13" s="39"/>
      <c r="X13" s="39"/>
    </row>
    <row r="14" spans="1:24" s="21" customFormat="1" ht="30" x14ac:dyDescent="0.25">
      <c r="A14" s="20">
        <v>1</v>
      </c>
      <c r="B14" s="43" t="s">
        <v>54</v>
      </c>
      <c r="C14" s="20"/>
      <c r="D14" s="20"/>
      <c r="E14" s="38"/>
      <c r="F14" s="38"/>
      <c r="G14" s="38"/>
      <c r="H14" s="38"/>
      <c r="I14" s="38"/>
      <c r="J14" s="38"/>
      <c r="K14" s="38"/>
      <c r="L14" s="38"/>
      <c r="M14" s="38"/>
      <c r="N14" s="38"/>
      <c r="O14" s="38"/>
      <c r="P14" s="38"/>
      <c r="Q14" s="38"/>
      <c r="R14" s="38"/>
      <c r="S14" s="38"/>
      <c r="T14" s="38"/>
      <c r="U14" s="38"/>
      <c r="V14" s="38"/>
      <c r="W14" s="38"/>
      <c r="X14" s="38"/>
    </row>
    <row r="15" spans="1:24" s="21" customFormat="1" ht="30" x14ac:dyDescent="0.25">
      <c r="A15" s="20">
        <v>2</v>
      </c>
      <c r="B15" s="43" t="s">
        <v>54</v>
      </c>
      <c r="C15" s="20"/>
      <c r="D15" s="20"/>
      <c r="E15" s="38"/>
      <c r="F15" s="38"/>
      <c r="G15" s="38"/>
      <c r="H15" s="38"/>
      <c r="I15" s="38"/>
      <c r="J15" s="38"/>
      <c r="K15" s="38"/>
      <c r="L15" s="38"/>
      <c r="M15" s="38"/>
      <c r="N15" s="38"/>
      <c r="O15" s="38"/>
      <c r="P15" s="38"/>
      <c r="Q15" s="38"/>
      <c r="R15" s="38"/>
      <c r="S15" s="38"/>
      <c r="T15" s="38"/>
      <c r="U15" s="38"/>
      <c r="V15" s="38"/>
      <c r="W15" s="38"/>
      <c r="X15" s="38"/>
    </row>
    <row r="16" spans="1:24" s="3" customFormat="1" ht="14.25" x14ac:dyDescent="0.2">
      <c r="A16" s="19" t="s">
        <v>25</v>
      </c>
      <c r="B16" s="5" t="s">
        <v>26</v>
      </c>
      <c r="C16" s="5"/>
      <c r="D16" s="5"/>
      <c r="E16" s="39">
        <f>+E24+E26+E28</f>
        <v>719943000000</v>
      </c>
      <c r="F16" s="39">
        <f t="shared" ref="F16:X16" si="2">+F24+F26+F28</f>
        <v>0</v>
      </c>
      <c r="G16" s="39">
        <f t="shared" si="2"/>
        <v>0</v>
      </c>
      <c r="H16" s="39">
        <f t="shared" si="2"/>
        <v>0</v>
      </c>
      <c r="I16" s="39">
        <f t="shared" si="2"/>
        <v>0</v>
      </c>
      <c r="J16" s="39">
        <f t="shared" si="2"/>
        <v>0</v>
      </c>
      <c r="K16" s="39">
        <f t="shared" si="2"/>
        <v>0</v>
      </c>
      <c r="L16" s="39">
        <f t="shared" si="2"/>
        <v>0</v>
      </c>
      <c r="M16" s="39">
        <f t="shared" si="2"/>
        <v>0</v>
      </c>
      <c r="N16" s="39">
        <f t="shared" si="2"/>
        <v>0</v>
      </c>
      <c r="O16" s="39">
        <f t="shared" si="2"/>
        <v>0</v>
      </c>
      <c r="P16" s="39">
        <f t="shared" si="2"/>
        <v>130000000000</v>
      </c>
      <c r="Q16" s="39">
        <f t="shared" si="2"/>
        <v>20732858719</v>
      </c>
      <c r="R16" s="39">
        <f t="shared" si="2"/>
        <v>6233304993</v>
      </c>
      <c r="S16" s="39">
        <f t="shared" si="2"/>
        <v>14499553726</v>
      </c>
      <c r="T16" s="39">
        <f t="shared" si="2"/>
        <v>109267141281</v>
      </c>
      <c r="U16" s="39">
        <f t="shared" si="2"/>
        <v>0</v>
      </c>
      <c r="V16" s="39">
        <f t="shared" si="2"/>
        <v>6233304993</v>
      </c>
      <c r="W16" s="39">
        <f t="shared" si="2"/>
        <v>14499553726</v>
      </c>
      <c r="X16" s="39">
        <f t="shared" si="2"/>
        <v>20732858719</v>
      </c>
    </row>
    <row r="17" spans="1:24" s="3" customFormat="1" ht="28.5" x14ac:dyDescent="0.2">
      <c r="A17" s="19" t="s">
        <v>55</v>
      </c>
      <c r="B17" s="44" t="s">
        <v>56</v>
      </c>
      <c r="C17" s="5"/>
      <c r="D17" s="5"/>
      <c r="E17" s="39"/>
      <c r="F17" s="39"/>
      <c r="G17" s="39"/>
      <c r="H17" s="39"/>
      <c r="I17" s="39"/>
      <c r="J17" s="39"/>
      <c r="K17" s="39"/>
      <c r="L17" s="39"/>
      <c r="M17" s="39"/>
      <c r="N17" s="39"/>
      <c r="O17" s="39"/>
      <c r="P17" s="39"/>
      <c r="Q17" s="39"/>
      <c r="R17" s="39"/>
      <c r="S17" s="39"/>
      <c r="T17" s="39"/>
      <c r="U17" s="39"/>
      <c r="V17" s="39"/>
      <c r="W17" s="39"/>
      <c r="X17" s="39"/>
    </row>
    <row r="18" spans="1:24" s="3" customFormat="1" ht="14.25" x14ac:dyDescent="0.2">
      <c r="A18" s="19">
        <v>1</v>
      </c>
      <c r="B18" s="5" t="s">
        <v>57</v>
      </c>
      <c r="C18" s="5"/>
      <c r="D18" s="5"/>
      <c r="E18" s="39">
        <f t="shared" ref="E18:X18" si="3">+E16</f>
        <v>719943000000</v>
      </c>
      <c r="F18" s="39">
        <f t="shared" si="3"/>
        <v>0</v>
      </c>
      <c r="G18" s="39">
        <f t="shared" si="3"/>
        <v>0</v>
      </c>
      <c r="H18" s="39">
        <f t="shared" si="3"/>
        <v>0</v>
      </c>
      <c r="I18" s="39">
        <f t="shared" si="3"/>
        <v>0</v>
      </c>
      <c r="J18" s="39">
        <f t="shared" si="3"/>
        <v>0</v>
      </c>
      <c r="K18" s="39">
        <f t="shared" si="3"/>
        <v>0</v>
      </c>
      <c r="L18" s="39">
        <f t="shared" si="3"/>
        <v>0</v>
      </c>
      <c r="M18" s="39">
        <f t="shared" si="3"/>
        <v>0</v>
      </c>
      <c r="N18" s="39">
        <f t="shared" si="3"/>
        <v>0</v>
      </c>
      <c r="O18" s="39">
        <f t="shared" si="3"/>
        <v>0</v>
      </c>
      <c r="P18" s="39">
        <f t="shared" si="3"/>
        <v>130000000000</v>
      </c>
      <c r="Q18" s="39">
        <f t="shared" si="3"/>
        <v>20732858719</v>
      </c>
      <c r="R18" s="39">
        <f t="shared" si="3"/>
        <v>6233304993</v>
      </c>
      <c r="S18" s="39">
        <f t="shared" si="3"/>
        <v>14499553726</v>
      </c>
      <c r="T18" s="39">
        <f t="shared" si="3"/>
        <v>109267141281</v>
      </c>
      <c r="U18" s="39">
        <f t="shared" si="3"/>
        <v>0</v>
      </c>
      <c r="V18" s="39">
        <f t="shared" si="3"/>
        <v>6233304993</v>
      </c>
      <c r="W18" s="39">
        <f t="shared" si="3"/>
        <v>14499553726</v>
      </c>
      <c r="X18" s="39">
        <f t="shared" si="3"/>
        <v>20732858719</v>
      </c>
    </row>
    <row r="19" spans="1:24" s="64" customFormat="1" x14ac:dyDescent="0.25">
      <c r="A19" s="62"/>
      <c r="B19" s="61" t="s">
        <v>42</v>
      </c>
      <c r="C19" s="62"/>
      <c r="D19" s="62"/>
      <c r="E19" s="63"/>
      <c r="F19" s="63"/>
      <c r="G19" s="63"/>
      <c r="H19" s="63"/>
      <c r="I19" s="63"/>
      <c r="J19" s="63"/>
      <c r="K19" s="63"/>
      <c r="L19" s="63"/>
      <c r="M19" s="63"/>
      <c r="N19" s="63"/>
      <c r="O19" s="63"/>
      <c r="P19" s="63"/>
      <c r="Q19" s="63"/>
      <c r="R19" s="63"/>
      <c r="S19" s="63"/>
      <c r="T19" s="63"/>
      <c r="U19" s="63"/>
      <c r="V19" s="63"/>
      <c r="W19" s="63"/>
      <c r="X19" s="63"/>
    </row>
    <row r="20" spans="1:24" s="64" customFormat="1" x14ac:dyDescent="0.25">
      <c r="A20" s="61"/>
      <c r="B20" s="61" t="s">
        <v>70</v>
      </c>
      <c r="C20" s="61"/>
      <c r="D20" s="61"/>
      <c r="E20" s="65"/>
      <c r="F20" s="65"/>
      <c r="G20" s="65"/>
      <c r="H20" s="65"/>
      <c r="I20" s="65"/>
      <c r="J20" s="65"/>
      <c r="K20" s="65"/>
      <c r="L20" s="65"/>
      <c r="M20" s="65"/>
      <c r="N20" s="65"/>
      <c r="O20" s="65"/>
      <c r="P20" s="65"/>
      <c r="Q20" s="65"/>
      <c r="R20" s="65"/>
      <c r="S20" s="65"/>
      <c r="T20" s="65"/>
      <c r="U20" s="65"/>
      <c r="V20" s="65"/>
      <c r="W20" s="65"/>
      <c r="X20" s="65"/>
    </row>
    <row r="21" spans="1:24" customFormat="1" ht="30" x14ac:dyDescent="0.25">
      <c r="A21" s="48"/>
      <c r="B21" s="41" t="s">
        <v>52</v>
      </c>
      <c r="C21" s="48"/>
      <c r="D21" s="48"/>
      <c r="E21" s="48"/>
      <c r="F21" s="48"/>
      <c r="G21" s="48"/>
      <c r="H21" s="48"/>
      <c r="I21" s="48"/>
      <c r="J21" s="48"/>
      <c r="K21" s="48"/>
      <c r="L21" s="48"/>
      <c r="M21" s="48"/>
      <c r="N21" s="48"/>
      <c r="O21" s="48"/>
      <c r="P21" s="48"/>
      <c r="Q21" s="48"/>
      <c r="R21" s="48"/>
      <c r="S21" s="48"/>
      <c r="T21" s="48"/>
      <c r="U21" s="48"/>
      <c r="V21" s="48"/>
      <c r="W21" s="48"/>
      <c r="X21" s="48"/>
    </row>
    <row r="22" spans="1:24" s="3" customFormat="1" ht="30" x14ac:dyDescent="0.25">
      <c r="A22" s="19"/>
      <c r="B22" s="41" t="s">
        <v>53</v>
      </c>
      <c r="C22" s="5"/>
      <c r="D22" s="5"/>
      <c r="E22" s="39"/>
      <c r="F22" s="39"/>
      <c r="G22" s="39"/>
      <c r="H22" s="39"/>
      <c r="I22" s="39"/>
      <c r="J22" s="39"/>
      <c r="K22" s="39"/>
      <c r="L22" s="39"/>
      <c r="M22" s="39"/>
      <c r="N22" s="39"/>
      <c r="O22" s="39"/>
      <c r="P22" s="39"/>
      <c r="Q22" s="39"/>
      <c r="R22" s="39"/>
      <c r="S22" s="39"/>
      <c r="T22" s="39"/>
      <c r="U22" s="39"/>
      <c r="V22" s="39"/>
      <c r="W22" s="39"/>
      <c r="X22" s="39"/>
    </row>
    <row r="23" spans="1:24" s="3" customFormat="1" x14ac:dyDescent="0.25">
      <c r="A23" s="45"/>
      <c r="B23" s="60" t="s">
        <v>61</v>
      </c>
      <c r="C23" s="46"/>
      <c r="D23" s="46"/>
      <c r="E23" s="47"/>
      <c r="F23" s="47"/>
      <c r="G23" s="47"/>
      <c r="H23" s="47"/>
      <c r="I23" s="47"/>
      <c r="J23" s="47"/>
      <c r="K23" s="47"/>
      <c r="L23" s="47"/>
      <c r="M23" s="47"/>
      <c r="N23" s="47"/>
      <c r="O23" s="47"/>
      <c r="P23" s="47"/>
      <c r="Q23" s="47"/>
      <c r="R23" s="47"/>
      <c r="S23" s="47"/>
      <c r="T23" s="47"/>
      <c r="U23" s="47"/>
      <c r="V23" s="47"/>
      <c r="W23" s="47"/>
      <c r="X23" s="47"/>
    </row>
    <row r="24" spans="1:24" s="23" customFormat="1" x14ac:dyDescent="0.25">
      <c r="A24" s="36" t="s">
        <v>44</v>
      </c>
      <c r="B24" s="22" t="s">
        <v>43</v>
      </c>
      <c r="C24" s="22"/>
      <c r="D24" s="22"/>
      <c r="E24" s="37">
        <f>+E25</f>
        <v>600000000000</v>
      </c>
      <c r="F24" s="37">
        <f t="shared" ref="F24:X24" si="4">+F25</f>
        <v>0</v>
      </c>
      <c r="G24" s="37">
        <f t="shared" si="4"/>
        <v>0</v>
      </c>
      <c r="H24" s="37">
        <f t="shared" si="4"/>
        <v>0</v>
      </c>
      <c r="I24" s="37">
        <f t="shared" si="4"/>
        <v>0</v>
      </c>
      <c r="J24" s="37">
        <f t="shared" si="4"/>
        <v>0</v>
      </c>
      <c r="K24" s="37">
        <f t="shared" si="4"/>
        <v>0</v>
      </c>
      <c r="L24" s="37">
        <f t="shared" si="4"/>
        <v>0</v>
      </c>
      <c r="M24" s="37">
        <f t="shared" si="4"/>
        <v>0</v>
      </c>
      <c r="N24" s="37">
        <f t="shared" si="4"/>
        <v>0</v>
      </c>
      <c r="O24" s="37">
        <f t="shared" si="4"/>
        <v>0</v>
      </c>
      <c r="P24" s="37">
        <f t="shared" si="4"/>
        <v>100000000000</v>
      </c>
      <c r="Q24" s="37">
        <f t="shared" si="4"/>
        <v>4931431719</v>
      </c>
      <c r="R24" s="37">
        <f t="shared" si="4"/>
        <v>4245762719</v>
      </c>
      <c r="S24" s="37">
        <f t="shared" si="4"/>
        <v>685669000</v>
      </c>
      <c r="T24" s="37">
        <f t="shared" si="4"/>
        <v>95068568281</v>
      </c>
      <c r="U24" s="37">
        <f t="shared" si="4"/>
        <v>0</v>
      </c>
      <c r="V24" s="37">
        <f t="shared" si="4"/>
        <v>4245762719</v>
      </c>
      <c r="W24" s="37">
        <f t="shared" si="4"/>
        <v>685669000</v>
      </c>
      <c r="X24" s="37">
        <f t="shared" si="4"/>
        <v>4931431719</v>
      </c>
    </row>
    <row r="25" spans="1:24" s="6" customFormat="1" ht="60" x14ac:dyDescent="0.25">
      <c r="A25" s="25"/>
      <c r="B25" s="26" t="s">
        <v>27</v>
      </c>
      <c r="C25" s="27" t="s">
        <v>32</v>
      </c>
      <c r="D25" s="28" t="s">
        <v>29</v>
      </c>
      <c r="E25" s="29">
        <v>600000000000</v>
      </c>
      <c r="F25" s="25"/>
      <c r="G25" s="25"/>
      <c r="H25" s="25"/>
      <c r="I25" s="25"/>
      <c r="J25" s="25"/>
      <c r="K25" s="25"/>
      <c r="L25" s="25"/>
      <c r="M25" s="25"/>
      <c r="N25" s="25"/>
      <c r="O25" s="25"/>
      <c r="P25" s="29">
        <v>100000000000</v>
      </c>
      <c r="Q25" s="30">
        <f>+R25+S25</f>
        <v>4931431719</v>
      </c>
      <c r="R25" s="30">
        <v>4245762719</v>
      </c>
      <c r="S25" s="30">
        <v>685669000</v>
      </c>
      <c r="T25" s="30">
        <f>+P25-Q25</f>
        <v>95068568281</v>
      </c>
      <c r="U25" s="30">
        <f>+P25-Q25-T25</f>
        <v>0</v>
      </c>
      <c r="V25" s="30">
        <f>+I25+L25+R25</f>
        <v>4245762719</v>
      </c>
      <c r="W25" s="30">
        <f>+G25-H25-I25+M25+S25</f>
        <v>685669000</v>
      </c>
      <c r="X25" s="30">
        <f>+F25-H25+K25+Q25</f>
        <v>4931431719</v>
      </c>
    </row>
    <row r="26" spans="1:24" s="24" customFormat="1" x14ac:dyDescent="0.25">
      <c r="A26" s="31" t="s">
        <v>46</v>
      </c>
      <c r="B26" s="32" t="s">
        <v>45</v>
      </c>
      <c r="C26" s="33"/>
      <c r="D26" s="34"/>
      <c r="E26" s="35">
        <f>+E27</f>
        <v>60000000000</v>
      </c>
      <c r="F26" s="35">
        <f t="shared" ref="F26:X26" si="5">+F27</f>
        <v>0</v>
      </c>
      <c r="G26" s="35">
        <f t="shared" si="5"/>
        <v>0</v>
      </c>
      <c r="H26" s="35">
        <f t="shared" si="5"/>
        <v>0</v>
      </c>
      <c r="I26" s="35">
        <f t="shared" si="5"/>
        <v>0</v>
      </c>
      <c r="J26" s="35">
        <f t="shared" si="5"/>
        <v>0</v>
      </c>
      <c r="K26" s="35">
        <f t="shared" si="5"/>
        <v>0</v>
      </c>
      <c r="L26" s="35">
        <f t="shared" si="5"/>
        <v>0</v>
      </c>
      <c r="M26" s="35">
        <f t="shared" si="5"/>
        <v>0</v>
      </c>
      <c r="N26" s="35">
        <f t="shared" si="5"/>
        <v>0</v>
      </c>
      <c r="O26" s="35">
        <f t="shared" si="5"/>
        <v>0</v>
      </c>
      <c r="P26" s="35">
        <f t="shared" si="5"/>
        <v>15000000000</v>
      </c>
      <c r="Q26" s="35">
        <f t="shared" si="5"/>
        <v>801427000</v>
      </c>
      <c r="R26" s="35">
        <f t="shared" si="5"/>
        <v>756630000</v>
      </c>
      <c r="S26" s="35">
        <f t="shared" si="5"/>
        <v>44797000</v>
      </c>
      <c r="T26" s="35">
        <f t="shared" si="5"/>
        <v>14198573000</v>
      </c>
      <c r="U26" s="35">
        <f t="shared" si="5"/>
        <v>0</v>
      </c>
      <c r="V26" s="35">
        <f t="shared" si="5"/>
        <v>756630000</v>
      </c>
      <c r="W26" s="35">
        <f t="shared" si="5"/>
        <v>44797000</v>
      </c>
      <c r="X26" s="35">
        <f t="shared" si="5"/>
        <v>801427000</v>
      </c>
    </row>
    <row r="27" spans="1:24" s="6" customFormat="1" ht="30" x14ac:dyDescent="0.25">
      <c r="A27" s="13"/>
      <c r="B27" s="14" t="s">
        <v>40</v>
      </c>
      <c r="C27" s="15" t="s">
        <v>32</v>
      </c>
      <c r="D27" s="16" t="s">
        <v>41</v>
      </c>
      <c r="E27" s="17">
        <v>60000000000</v>
      </c>
      <c r="F27" s="13"/>
      <c r="G27" s="13"/>
      <c r="H27" s="13"/>
      <c r="I27" s="13"/>
      <c r="J27" s="13"/>
      <c r="K27" s="13"/>
      <c r="L27" s="13"/>
      <c r="M27" s="13"/>
      <c r="N27" s="13"/>
      <c r="O27" s="13"/>
      <c r="P27" s="17">
        <v>15000000000</v>
      </c>
      <c r="Q27" s="18">
        <f>+R27+S27</f>
        <v>801427000</v>
      </c>
      <c r="R27" s="18">
        <v>756630000</v>
      </c>
      <c r="S27" s="18">
        <v>44797000</v>
      </c>
      <c r="T27" s="18">
        <f>+P27-Q27</f>
        <v>14198573000</v>
      </c>
      <c r="U27" s="18">
        <f t="shared" ref="U27:U29" si="6">+P27-Q27-T27</f>
        <v>0</v>
      </c>
      <c r="V27" s="18">
        <f t="shared" ref="V27:V29" si="7">+I27+L27+R27</f>
        <v>756630000</v>
      </c>
      <c r="W27" s="18">
        <f t="shared" ref="W27:W29" si="8">+G27-H27-I27+M27+S27</f>
        <v>44797000</v>
      </c>
      <c r="X27" s="18">
        <f t="shared" ref="X27:X29" si="9">+F27-H27+K27+Q27</f>
        <v>801427000</v>
      </c>
    </row>
    <row r="28" spans="1:24" s="24" customFormat="1" x14ac:dyDescent="0.25">
      <c r="A28" s="31" t="s">
        <v>47</v>
      </c>
      <c r="B28" s="32" t="s">
        <v>48</v>
      </c>
      <c r="C28" s="33"/>
      <c r="D28" s="34"/>
      <c r="E28" s="35">
        <f>+E29</f>
        <v>59943000000</v>
      </c>
      <c r="F28" s="35">
        <f t="shared" ref="F28:X28" si="10">+F29</f>
        <v>0</v>
      </c>
      <c r="G28" s="35">
        <f t="shared" si="10"/>
        <v>0</v>
      </c>
      <c r="H28" s="35">
        <f t="shared" si="10"/>
        <v>0</v>
      </c>
      <c r="I28" s="35">
        <f t="shared" si="10"/>
        <v>0</v>
      </c>
      <c r="J28" s="35">
        <f t="shared" si="10"/>
        <v>0</v>
      </c>
      <c r="K28" s="35">
        <f t="shared" si="10"/>
        <v>0</v>
      </c>
      <c r="L28" s="35">
        <f t="shared" si="10"/>
        <v>0</v>
      </c>
      <c r="M28" s="35">
        <f t="shared" si="10"/>
        <v>0</v>
      </c>
      <c r="N28" s="35">
        <f t="shared" si="10"/>
        <v>0</v>
      </c>
      <c r="O28" s="35">
        <f t="shared" si="10"/>
        <v>0</v>
      </c>
      <c r="P28" s="35">
        <f t="shared" si="10"/>
        <v>15000000000</v>
      </c>
      <c r="Q28" s="35">
        <f t="shared" si="10"/>
        <v>15000000000</v>
      </c>
      <c r="R28" s="35">
        <f t="shared" si="10"/>
        <v>1230912274</v>
      </c>
      <c r="S28" s="35">
        <f t="shared" si="10"/>
        <v>13769087726</v>
      </c>
      <c r="T28" s="35">
        <f t="shared" si="10"/>
        <v>0</v>
      </c>
      <c r="U28" s="35">
        <f t="shared" si="10"/>
        <v>0</v>
      </c>
      <c r="V28" s="35">
        <f t="shared" si="10"/>
        <v>1230912274</v>
      </c>
      <c r="W28" s="35">
        <f t="shared" si="10"/>
        <v>13769087726</v>
      </c>
      <c r="X28" s="35">
        <f t="shared" si="10"/>
        <v>15000000000</v>
      </c>
    </row>
    <row r="29" spans="1:24" s="6" customFormat="1" ht="45" x14ac:dyDescent="0.25">
      <c r="A29" s="7"/>
      <c r="B29" s="12" t="s">
        <v>28</v>
      </c>
      <c r="C29" s="8" t="s">
        <v>32</v>
      </c>
      <c r="D29" s="9" t="s">
        <v>30</v>
      </c>
      <c r="E29" s="10">
        <v>59943000000</v>
      </c>
      <c r="F29" s="7"/>
      <c r="G29" s="7"/>
      <c r="H29" s="7"/>
      <c r="I29" s="7"/>
      <c r="J29" s="7"/>
      <c r="K29" s="7"/>
      <c r="L29" s="7"/>
      <c r="M29" s="7"/>
      <c r="N29" s="7"/>
      <c r="O29" s="7"/>
      <c r="P29" s="10">
        <v>15000000000</v>
      </c>
      <c r="Q29" s="11">
        <f>+R29+S29</f>
        <v>15000000000</v>
      </c>
      <c r="R29" s="11">
        <v>1230912274</v>
      </c>
      <c r="S29" s="11">
        <v>13769087726</v>
      </c>
      <c r="T29" s="11">
        <f>+P29-Q29</f>
        <v>0</v>
      </c>
      <c r="U29" s="11">
        <f t="shared" si="6"/>
        <v>0</v>
      </c>
      <c r="V29" s="11">
        <f t="shared" si="7"/>
        <v>1230912274</v>
      </c>
      <c r="W29" s="11">
        <f t="shared" si="8"/>
        <v>13769087726</v>
      </c>
      <c r="X29" s="11">
        <f t="shared" si="9"/>
        <v>15000000000</v>
      </c>
    </row>
    <row r="30" spans="1:24" s="3" customFormat="1" ht="14.25" x14ac:dyDescent="0.2">
      <c r="A30" s="19">
        <v>2</v>
      </c>
      <c r="B30" s="5" t="s">
        <v>57</v>
      </c>
      <c r="C30" s="5"/>
      <c r="D30" s="5"/>
      <c r="E30" s="39">
        <f t="shared" ref="E30:X30" si="11">+E28</f>
        <v>59943000000</v>
      </c>
      <c r="F30" s="39">
        <f t="shared" si="11"/>
        <v>0</v>
      </c>
      <c r="G30" s="39">
        <f t="shared" si="11"/>
        <v>0</v>
      </c>
      <c r="H30" s="39">
        <f t="shared" si="11"/>
        <v>0</v>
      </c>
      <c r="I30" s="39">
        <f t="shared" si="11"/>
        <v>0</v>
      </c>
      <c r="J30" s="39">
        <f t="shared" si="11"/>
        <v>0</v>
      </c>
      <c r="K30" s="39">
        <f t="shared" si="11"/>
        <v>0</v>
      </c>
      <c r="L30" s="39">
        <f t="shared" si="11"/>
        <v>0</v>
      </c>
      <c r="M30" s="39">
        <f t="shared" si="11"/>
        <v>0</v>
      </c>
      <c r="N30" s="39">
        <f t="shared" si="11"/>
        <v>0</v>
      </c>
      <c r="O30" s="39">
        <f t="shared" si="11"/>
        <v>0</v>
      </c>
      <c r="P30" s="39">
        <f t="shared" si="11"/>
        <v>15000000000</v>
      </c>
      <c r="Q30" s="39">
        <f t="shared" si="11"/>
        <v>15000000000</v>
      </c>
      <c r="R30" s="39">
        <f t="shared" si="11"/>
        <v>1230912274</v>
      </c>
      <c r="S30" s="39">
        <f t="shared" si="11"/>
        <v>13769087726</v>
      </c>
      <c r="T30" s="39">
        <f t="shared" si="11"/>
        <v>0</v>
      </c>
      <c r="U30" s="39">
        <f t="shared" si="11"/>
        <v>0</v>
      </c>
      <c r="V30" s="39">
        <f t="shared" si="11"/>
        <v>1230912274</v>
      </c>
      <c r="W30" s="39">
        <f t="shared" si="11"/>
        <v>13769087726</v>
      </c>
      <c r="X30" s="39">
        <f t="shared" si="11"/>
        <v>15000000000</v>
      </c>
    </row>
    <row r="31" spans="1:24" s="3" customFormat="1" ht="14.25" x14ac:dyDescent="0.2">
      <c r="A31" s="19" t="s">
        <v>58</v>
      </c>
      <c r="B31" s="44" t="s">
        <v>59</v>
      </c>
      <c r="C31" s="5"/>
      <c r="D31" s="5"/>
      <c r="E31" s="39"/>
      <c r="F31" s="39"/>
      <c r="G31" s="39"/>
      <c r="H31" s="39"/>
      <c r="I31" s="39"/>
      <c r="J31" s="39"/>
      <c r="K31" s="39"/>
      <c r="L31" s="39"/>
      <c r="M31" s="39"/>
      <c r="N31" s="39"/>
      <c r="O31" s="39"/>
      <c r="P31" s="39"/>
      <c r="Q31" s="39"/>
      <c r="R31" s="39"/>
      <c r="S31" s="39"/>
      <c r="T31" s="39"/>
      <c r="U31" s="39"/>
      <c r="V31" s="39"/>
      <c r="W31" s="39"/>
      <c r="X31" s="39"/>
    </row>
    <row r="32" spans="1:24" s="3" customFormat="1" ht="14.25" x14ac:dyDescent="0.2">
      <c r="A32" s="45"/>
      <c r="B32" s="5" t="s">
        <v>42</v>
      </c>
      <c r="C32" s="46"/>
      <c r="D32" s="46"/>
      <c r="E32" s="47"/>
      <c r="F32" s="47"/>
      <c r="G32" s="47"/>
      <c r="H32" s="47"/>
      <c r="I32" s="47"/>
      <c r="J32" s="47"/>
      <c r="K32" s="47"/>
      <c r="L32" s="47"/>
      <c r="M32" s="47"/>
      <c r="N32" s="47"/>
      <c r="O32" s="47"/>
      <c r="P32" s="47"/>
      <c r="Q32" s="47"/>
      <c r="R32" s="47"/>
      <c r="S32" s="47"/>
      <c r="T32" s="47"/>
      <c r="U32" s="47"/>
      <c r="V32" s="47"/>
      <c r="W32" s="47"/>
      <c r="X32" s="47"/>
    </row>
    <row r="33" spans="1:24" s="3" customFormat="1" ht="14.25" x14ac:dyDescent="0.2">
      <c r="A33" s="19"/>
      <c r="B33" s="5" t="s">
        <v>51</v>
      </c>
      <c r="C33" s="5"/>
      <c r="D33" s="5"/>
      <c r="E33" s="39"/>
      <c r="F33" s="39"/>
      <c r="G33" s="39"/>
      <c r="H33" s="39"/>
      <c r="I33" s="39"/>
      <c r="J33" s="39"/>
      <c r="K33" s="39"/>
      <c r="L33" s="39"/>
      <c r="M33" s="39"/>
      <c r="N33" s="39"/>
      <c r="O33" s="39"/>
      <c r="P33" s="39"/>
      <c r="Q33" s="39"/>
      <c r="R33" s="39"/>
      <c r="S33" s="39"/>
      <c r="T33" s="39"/>
      <c r="U33" s="39"/>
      <c r="V33" s="39"/>
      <c r="W33" s="39"/>
      <c r="X33" s="39"/>
    </row>
    <row r="34" spans="1:24" customFormat="1" ht="30" x14ac:dyDescent="0.25">
      <c r="A34" s="48"/>
      <c r="B34" s="41" t="s">
        <v>52</v>
      </c>
      <c r="C34" s="48"/>
      <c r="D34" s="48"/>
      <c r="E34" s="48"/>
      <c r="F34" s="48"/>
      <c r="G34" s="48"/>
      <c r="H34" s="48"/>
      <c r="I34" s="48"/>
      <c r="J34" s="48"/>
      <c r="K34" s="48"/>
      <c r="L34" s="48"/>
      <c r="M34" s="48"/>
      <c r="N34" s="48"/>
      <c r="O34" s="48"/>
      <c r="P34" s="48"/>
      <c r="Q34" s="48"/>
      <c r="R34" s="48"/>
      <c r="S34" s="48"/>
      <c r="T34" s="48"/>
      <c r="U34" s="48"/>
      <c r="V34" s="48"/>
      <c r="W34" s="48"/>
      <c r="X34" s="48"/>
    </row>
    <row r="35" spans="1:24" s="3" customFormat="1" ht="30" x14ac:dyDescent="0.25">
      <c r="A35" s="19"/>
      <c r="B35" s="41" t="s">
        <v>53</v>
      </c>
      <c r="C35" s="5"/>
      <c r="D35" s="5"/>
      <c r="E35" s="39"/>
      <c r="F35" s="39"/>
      <c r="G35" s="39"/>
      <c r="H35" s="39"/>
      <c r="I35" s="39"/>
      <c r="J35" s="39"/>
      <c r="K35" s="39"/>
      <c r="L35" s="39"/>
      <c r="M35" s="39"/>
      <c r="N35" s="39"/>
      <c r="O35" s="39"/>
      <c r="P35" s="39"/>
      <c r="Q35" s="39"/>
      <c r="R35" s="39"/>
      <c r="S35" s="39"/>
      <c r="T35" s="39"/>
      <c r="U35" s="39"/>
      <c r="V35" s="39"/>
      <c r="W35" s="39"/>
      <c r="X35" s="39"/>
    </row>
    <row r="36" spans="1:24" s="3" customFormat="1" ht="14.25" x14ac:dyDescent="0.2">
      <c r="A36" s="19">
        <v>1</v>
      </c>
      <c r="B36" s="5" t="s">
        <v>60</v>
      </c>
      <c r="C36" s="5"/>
      <c r="D36" s="5"/>
      <c r="E36" s="39"/>
      <c r="F36" s="39"/>
      <c r="G36" s="39"/>
      <c r="H36" s="39"/>
      <c r="I36" s="39"/>
      <c r="J36" s="39"/>
      <c r="K36" s="39"/>
      <c r="L36" s="39"/>
      <c r="M36" s="39"/>
      <c r="N36" s="39"/>
      <c r="O36" s="39"/>
      <c r="P36" s="39"/>
      <c r="Q36" s="39"/>
      <c r="R36" s="39"/>
      <c r="S36" s="39"/>
      <c r="T36" s="39"/>
      <c r="U36" s="39"/>
      <c r="V36" s="39"/>
      <c r="W36" s="39"/>
      <c r="X36" s="39"/>
    </row>
    <row r="37" spans="1:24" s="6" customFormat="1" x14ac:dyDescent="0.25">
      <c r="A37" s="4"/>
      <c r="B37" s="49" t="s">
        <v>61</v>
      </c>
      <c r="C37" s="1"/>
      <c r="D37" s="50"/>
      <c r="E37" s="51"/>
      <c r="F37" s="4"/>
      <c r="G37" s="4"/>
      <c r="H37" s="4"/>
      <c r="I37" s="4"/>
      <c r="J37" s="4"/>
      <c r="K37" s="4"/>
      <c r="L37" s="4"/>
      <c r="M37" s="4"/>
      <c r="N37" s="4"/>
      <c r="O37" s="4"/>
      <c r="P37" s="51"/>
      <c r="Q37" s="52"/>
      <c r="R37" s="52"/>
      <c r="S37" s="52"/>
      <c r="T37" s="52"/>
      <c r="U37" s="52"/>
      <c r="V37" s="52"/>
      <c r="W37" s="52"/>
      <c r="X37" s="52"/>
    </row>
    <row r="38" spans="1:24" s="3" customFormat="1" ht="14.25" x14ac:dyDescent="0.2">
      <c r="A38" s="45"/>
      <c r="B38" s="5" t="s">
        <v>42</v>
      </c>
      <c r="C38" s="46"/>
      <c r="D38" s="46"/>
      <c r="E38" s="47"/>
      <c r="F38" s="47"/>
      <c r="G38" s="47"/>
      <c r="H38" s="47"/>
      <c r="I38" s="47"/>
      <c r="J38" s="47"/>
      <c r="K38" s="47"/>
      <c r="L38" s="47"/>
      <c r="M38" s="47"/>
      <c r="N38" s="47"/>
      <c r="O38" s="47"/>
      <c r="P38" s="47"/>
      <c r="Q38" s="47"/>
      <c r="R38" s="47"/>
      <c r="S38" s="47"/>
      <c r="T38" s="47"/>
      <c r="U38" s="47"/>
      <c r="V38" s="47"/>
      <c r="W38" s="47"/>
      <c r="X38" s="47"/>
    </row>
    <row r="39" spans="1:24" s="3" customFormat="1" ht="14.25" x14ac:dyDescent="0.2">
      <c r="A39" s="19"/>
      <c r="B39" s="5" t="s">
        <v>51</v>
      </c>
      <c r="C39" s="5"/>
      <c r="D39" s="5"/>
      <c r="E39" s="39"/>
      <c r="F39" s="39"/>
      <c r="G39" s="39"/>
      <c r="H39" s="39"/>
      <c r="I39" s="39"/>
      <c r="J39" s="39"/>
      <c r="K39" s="39"/>
      <c r="L39" s="39"/>
      <c r="M39" s="39"/>
      <c r="N39" s="39"/>
      <c r="O39" s="39"/>
      <c r="P39" s="39"/>
      <c r="Q39" s="39"/>
      <c r="R39" s="39"/>
      <c r="S39" s="39"/>
      <c r="T39" s="39"/>
      <c r="U39" s="39"/>
      <c r="V39" s="39"/>
      <c r="W39" s="39"/>
      <c r="X39" s="39"/>
    </row>
    <row r="40" spans="1:24" customFormat="1" x14ac:dyDescent="0.25">
      <c r="A40" s="48"/>
      <c r="B40" s="40" t="s">
        <v>52</v>
      </c>
      <c r="C40" s="48"/>
      <c r="D40" s="48"/>
      <c r="E40" s="48"/>
      <c r="F40" s="48"/>
      <c r="G40" s="48"/>
      <c r="H40" s="48"/>
      <c r="I40" s="48"/>
      <c r="J40" s="48"/>
      <c r="K40" s="48"/>
      <c r="L40" s="48"/>
      <c r="M40" s="48"/>
      <c r="N40" s="48"/>
      <c r="O40" s="48"/>
      <c r="P40" s="48"/>
      <c r="Q40" s="48"/>
      <c r="R40" s="48"/>
      <c r="S40" s="48"/>
      <c r="T40" s="48"/>
      <c r="U40" s="48"/>
      <c r="V40" s="48"/>
      <c r="W40" s="48"/>
      <c r="X40" s="48"/>
    </row>
    <row r="41" spans="1:24" s="3" customFormat="1" ht="30" x14ac:dyDescent="0.25">
      <c r="A41" s="19"/>
      <c r="B41" s="41" t="s">
        <v>53</v>
      </c>
      <c r="C41" s="5"/>
      <c r="D41" s="5"/>
      <c r="E41" s="39"/>
      <c r="F41" s="39"/>
      <c r="G41" s="39"/>
      <c r="H41" s="39"/>
      <c r="I41" s="39"/>
      <c r="J41" s="39"/>
      <c r="K41" s="39"/>
      <c r="L41" s="39"/>
      <c r="M41" s="39"/>
      <c r="N41" s="39"/>
      <c r="O41" s="39"/>
      <c r="P41" s="39"/>
      <c r="Q41" s="39"/>
      <c r="R41" s="39"/>
      <c r="S41" s="39"/>
      <c r="T41" s="39"/>
      <c r="U41" s="39"/>
      <c r="V41" s="39"/>
      <c r="W41" s="39"/>
      <c r="X41" s="39"/>
    </row>
    <row r="42" spans="1:24" s="3" customFormat="1" ht="14.25" x14ac:dyDescent="0.2">
      <c r="A42" s="19">
        <v>1</v>
      </c>
      <c r="B42" s="5" t="s">
        <v>60</v>
      </c>
      <c r="C42" s="5"/>
      <c r="D42" s="5"/>
      <c r="E42" s="39"/>
      <c r="F42" s="39"/>
      <c r="G42" s="39"/>
      <c r="H42" s="39"/>
      <c r="I42" s="39"/>
      <c r="J42" s="39"/>
      <c r="K42" s="39"/>
      <c r="L42" s="39"/>
      <c r="M42" s="39"/>
      <c r="N42" s="39"/>
      <c r="O42" s="39"/>
      <c r="P42" s="39"/>
      <c r="Q42" s="39"/>
      <c r="R42" s="39"/>
      <c r="S42" s="39"/>
      <c r="T42" s="39"/>
      <c r="U42" s="39"/>
      <c r="V42" s="39"/>
      <c r="W42" s="39"/>
      <c r="X42" s="39"/>
    </row>
    <row r="43" spans="1:24" s="3" customFormat="1" ht="28.5" x14ac:dyDescent="0.2">
      <c r="A43" s="19" t="s">
        <v>62</v>
      </c>
      <c r="B43" s="44" t="s">
        <v>63</v>
      </c>
      <c r="C43" s="5"/>
      <c r="D43" s="5"/>
      <c r="E43" s="39"/>
      <c r="F43" s="39"/>
      <c r="G43" s="39"/>
      <c r="H43" s="39"/>
      <c r="I43" s="39"/>
      <c r="J43" s="39"/>
      <c r="K43" s="39"/>
      <c r="L43" s="39"/>
      <c r="M43" s="39"/>
      <c r="N43" s="39"/>
      <c r="O43" s="39"/>
      <c r="P43" s="39"/>
      <c r="Q43" s="39"/>
      <c r="R43" s="39"/>
      <c r="S43" s="39"/>
      <c r="T43" s="39"/>
      <c r="U43" s="39"/>
      <c r="V43" s="39"/>
      <c r="W43" s="39"/>
      <c r="X43" s="39"/>
    </row>
    <row r="44" spans="1:24" s="53" customFormat="1" ht="28.5" x14ac:dyDescent="0.25">
      <c r="A44" s="54">
        <v>1</v>
      </c>
      <c r="B44" s="55" t="s">
        <v>54</v>
      </c>
      <c r="C44" s="56"/>
      <c r="D44" s="57"/>
      <c r="E44" s="58"/>
      <c r="F44" s="54"/>
      <c r="G44" s="54"/>
      <c r="H44" s="54"/>
      <c r="I44" s="54"/>
      <c r="J44" s="54"/>
      <c r="K44" s="54"/>
      <c r="L44" s="54"/>
      <c r="M44" s="54"/>
      <c r="N44" s="54"/>
      <c r="O44" s="54"/>
      <c r="P44" s="58"/>
      <c r="Q44" s="59"/>
      <c r="R44" s="59"/>
      <c r="S44" s="59"/>
      <c r="T44" s="59"/>
      <c r="U44" s="59"/>
      <c r="V44" s="59"/>
      <c r="W44" s="59"/>
      <c r="X44" s="59"/>
    </row>
    <row r="45" spans="1:24" s="6" customFormat="1" x14ac:dyDescent="0.25">
      <c r="A45" s="4"/>
      <c r="B45" s="49" t="s">
        <v>61</v>
      </c>
      <c r="C45" s="1"/>
      <c r="D45" s="50"/>
      <c r="E45" s="51"/>
      <c r="F45" s="4"/>
      <c r="G45" s="4"/>
      <c r="H45" s="4"/>
      <c r="I45" s="4"/>
      <c r="J45" s="4"/>
      <c r="K45" s="4"/>
      <c r="L45" s="4"/>
      <c r="M45" s="4"/>
      <c r="N45" s="4"/>
      <c r="O45" s="4"/>
      <c r="P45" s="51"/>
      <c r="Q45" s="52"/>
      <c r="R45" s="52"/>
      <c r="S45" s="52"/>
      <c r="T45" s="52"/>
      <c r="U45" s="52"/>
      <c r="V45" s="52"/>
      <c r="W45" s="52"/>
      <c r="X45" s="52"/>
    </row>
    <row r="46" spans="1:24" s="53" customFormat="1" ht="28.5" x14ac:dyDescent="0.25">
      <c r="A46" s="54">
        <v>2</v>
      </c>
      <c r="B46" s="55" t="s">
        <v>54</v>
      </c>
      <c r="C46" s="56"/>
      <c r="D46" s="57"/>
      <c r="E46" s="58"/>
      <c r="F46" s="54"/>
      <c r="G46" s="54"/>
      <c r="H46" s="54"/>
      <c r="I46" s="54"/>
      <c r="J46" s="54"/>
      <c r="K46" s="54"/>
      <c r="L46" s="54"/>
      <c r="M46" s="54"/>
      <c r="N46" s="54"/>
      <c r="O46" s="54"/>
      <c r="P46" s="58"/>
      <c r="Q46" s="59"/>
      <c r="R46" s="59"/>
      <c r="S46" s="59"/>
      <c r="T46" s="59"/>
      <c r="U46" s="59"/>
      <c r="V46" s="59"/>
      <c r="W46" s="59"/>
      <c r="X46" s="59"/>
    </row>
    <row r="47" spans="1:24" s="53" customFormat="1" ht="57" x14ac:dyDescent="0.25">
      <c r="A47" s="54" t="s">
        <v>64</v>
      </c>
      <c r="B47" s="55" t="s">
        <v>65</v>
      </c>
      <c r="C47" s="56"/>
      <c r="D47" s="57"/>
      <c r="E47" s="58"/>
      <c r="F47" s="54"/>
      <c r="G47" s="54"/>
      <c r="H47" s="54"/>
      <c r="I47" s="54"/>
      <c r="J47" s="54"/>
      <c r="K47" s="54"/>
      <c r="L47" s="54"/>
      <c r="M47" s="54"/>
      <c r="N47" s="54"/>
      <c r="O47" s="54"/>
      <c r="P47" s="58"/>
      <c r="Q47" s="59"/>
      <c r="R47" s="59"/>
      <c r="S47" s="59"/>
      <c r="T47" s="59"/>
      <c r="U47" s="59"/>
      <c r="V47" s="59"/>
      <c r="W47" s="59"/>
      <c r="X47" s="59"/>
    </row>
    <row r="48" spans="1:24" s="53" customFormat="1" ht="14.25" x14ac:dyDescent="0.2">
      <c r="A48" s="19" t="s">
        <v>55</v>
      </c>
      <c r="B48" s="44" t="s">
        <v>66</v>
      </c>
      <c r="C48" s="56"/>
      <c r="D48" s="57"/>
      <c r="E48" s="58"/>
      <c r="F48" s="54"/>
      <c r="G48" s="54"/>
      <c r="H48" s="54"/>
      <c r="I48" s="54"/>
      <c r="J48" s="54"/>
      <c r="K48" s="54"/>
      <c r="L48" s="54"/>
      <c r="M48" s="54"/>
      <c r="N48" s="54"/>
      <c r="O48" s="54"/>
      <c r="P48" s="58"/>
      <c r="Q48" s="59"/>
      <c r="R48" s="59"/>
      <c r="S48" s="59"/>
      <c r="T48" s="59"/>
      <c r="U48" s="59"/>
      <c r="V48" s="59"/>
      <c r="W48" s="59"/>
      <c r="X48" s="59"/>
    </row>
    <row r="49" spans="1:24" s="53" customFormat="1" ht="14.25" x14ac:dyDescent="0.2">
      <c r="A49" s="19">
        <v>1</v>
      </c>
      <c r="B49" s="5" t="s">
        <v>67</v>
      </c>
      <c r="C49" s="56"/>
      <c r="D49" s="57"/>
      <c r="E49" s="58"/>
      <c r="F49" s="54"/>
      <c r="G49" s="54"/>
      <c r="H49" s="54"/>
      <c r="I49" s="54"/>
      <c r="J49" s="54"/>
      <c r="K49" s="54"/>
      <c r="L49" s="54"/>
      <c r="M49" s="54"/>
      <c r="N49" s="54"/>
      <c r="O49" s="54"/>
      <c r="P49" s="58"/>
      <c r="Q49" s="59"/>
      <c r="R49" s="59"/>
      <c r="S49" s="59"/>
      <c r="T49" s="59"/>
      <c r="U49" s="59"/>
      <c r="V49" s="59"/>
      <c r="W49" s="59"/>
      <c r="X49" s="59"/>
    </row>
    <row r="50" spans="1:24" s="53" customFormat="1" ht="14.25" x14ac:dyDescent="0.2">
      <c r="A50" s="45"/>
      <c r="B50" s="5" t="s">
        <v>42</v>
      </c>
      <c r="C50" s="56"/>
      <c r="D50" s="57"/>
      <c r="E50" s="58"/>
      <c r="F50" s="54"/>
      <c r="G50" s="54"/>
      <c r="H50" s="54"/>
      <c r="I50" s="54"/>
      <c r="J50" s="54"/>
      <c r="K50" s="54"/>
      <c r="L50" s="54"/>
      <c r="M50" s="54"/>
      <c r="N50" s="54"/>
      <c r="O50" s="54"/>
      <c r="P50" s="58"/>
      <c r="Q50" s="59"/>
      <c r="R50" s="59"/>
      <c r="S50" s="59"/>
      <c r="T50" s="59"/>
      <c r="U50" s="59"/>
      <c r="V50" s="59"/>
      <c r="W50" s="59"/>
      <c r="X50" s="59"/>
    </row>
    <row r="51" spans="1:24" s="53" customFormat="1" ht="14.25" x14ac:dyDescent="0.2">
      <c r="A51" s="19"/>
      <c r="B51" s="5" t="s">
        <v>51</v>
      </c>
      <c r="C51" s="56"/>
      <c r="D51" s="57"/>
      <c r="E51" s="58"/>
      <c r="F51" s="54"/>
      <c r="G51" s="54"/>
      <c r="H51" s="54"/>
      <c r="I51" s="54"/>
      <c r="J51" s="54"/>
      <c r="K51" s="54"/>
      <c r="L51" s="54"/>
      <c r="M51" s="54"/>
      <c r="N51" s="54"/>
      <c r="O51" s="54"/>
      <c r="P51" s="58"/>
      <c r="Q51" s="59"/>
      <c r="R51" s="59"/>
      <c r="S51" s="59"/>
      <c r="T51" s="59"/>
      <c r="U51" s="59"/>
      <c r="V51" s="59"/>
      <c r="W51" s="59"/>
      <c r="X51" s="59"/>
    </row>
    <row r="52" spans="1:24" s="53" customFormat="1" x14ac:dyDescent="0.25">
      <c r="A52" s="48"/>
      <c r="B52" s="40" t="s">
        <v>52</v>
      </c>
      <c r="C52" s="56"/>
      <c r="D52" s="57"/>
      <c r="E52" s="58"/>
      <c r="F52" s="54"/>
      <c r="G52" s="54"/>
      <c r="H52" s="54"/>
      <c r="I52" s="54"/>
      <c r="J52" s="54"/>
      <c r="K52" s="54"/>
      <c r="L52" s="54"/>
      <c r="M52" s="54"/>
      <c r="N52" s="54"/>
      <c r="O52" s="54"/>
      <c r="P52" s="58"/>
      <c r="Q52" s="59"/>
      <c r="R52" s="59"/>
      <c r="S52" s="59"/>
      <c r="T52" s="59"/>
      <c r="U52" s="59"/>
      <c r="V52" s="59"/>
      <c r="W52" s="59"/>
      <c r="X52" s="59"/>
    </row>
    <row r="53" spans="1:24" s="53" customFormat="1" ht="30" x14ac:dyDescent="0.25">
      <c r="A53" s="19"/>
      <c r="B53" s="41" t="s">
        <v>53</v>
      </c>
      <c r="C53" s="56"/>
      <c r="D53" s="57"/>
      <c r="E53" s="58"/>
      <c r="F53" s="54"/>
      <c r="G53" s="54"/>
      <c r="H53" s="54"/>
      <c r="I53" s="54"/>
      <c r="J53" s="54"/>
      <c r="K53" s="54"/>
      <c r="L53" s="54"/>
      <c r="M53" s="54"/>
      <c r="N53" s="54"/>
      <c r="O53" s="54"/>
      <c r="P53" s="58"/>
      <c r="Q53" s="59"/>
      <c r="R53" s="59"/>
      <c r="S53" s="59"/>
      <c r="T53" s="59"/>
      <c r="U53" s="59"/>
      <c r="V53" s="59"/>
      <c r="W53" s="59"/>
      <c r="X53" s="59"/>
    </row>
    <row r="54" spans="1:24" s="53" customFormat="1" x14ac:dyDescent="0.25">
      <c r="A54" s="54"/>
      <c r="B54" s="49" t="s">
        <v>61</v>
      </c>
      <c r="C54" s="56"/>
      <c r="D54" s="57"/>
      <c r="E54" s="58"/>
      <c r="F54" s="54"/>
      <c r="G54" s="54"/>
      <c r="H54" s="54"/>
      <c r="I54" s="54"/>
      <c r="J54" s="54"/>
      <c r="K54" s="54"/>
      <c r="L54" s="54"/>
      <c r="M54" s="54"/>
      <c r="N54" s="54"/>
      <c r="O54" s="54"/>
      <c r="P54" s="58"/>
      <c r="Q54" s="59"/>
      <c r="R54" s="59"/>
      <c r="S54" s="59"/>
      <c r="T54" s="59"/>
      <c r="U54" s="59"/>
      <c r="V54" s="59"/>
      <c r="W54" s="59"/>
      <c r="X54" s="59"/>
    </row>
    <row r="55" spans="1:24" s="53" customFormat="1" ht="14.25" x14ac:dyDescent="0.2">
      <c r="A55" s="54"/>
      <c r="B55" s="5" t="s">
        <v>42</v>
      </c>
      <c r="C55" s="56"/>
      <c r="D55" s="57"/>
      <c r="E55" s="58"/>
      <c r="F55" s="54"/>
      <c r="G55" s="54"/>
      <c r="H55" s="54"/>
      <c r="I55" s="54"/>
      <c r="J55" s="54"/>
      <c r="K55" s="54"/>
      <c r="L55" s="54"/>
      <c r="M55" s="54"/>
      <c r="N55" s="54"/>
      <c r="O55" s="54"/>
      <c r="P55" s="58"/>
      <c r="Q55" s="59"/>
      <c r="R55" s="59"/>
      <c r="S55" s="59"/>
      <c r="T55" s="59"/>
      <c r="U55" s="59"/>
      <c r="V55" s="59"/>
      <c r="W55" s="59"/>
      <c r="X55" s="59"/>
    </row>
    <row r="56" spans="1:24" s="53" customFormat="1" ht="14.25" x14ac:dyDescent="0.2">
      <c r="A56" s="54"/>
      <c r="B56" s="5" t="s">
        <v>51</v>
      </c>
      <c r="C56" s="56"/>
      <c r="D56" s="57"/>
      <c r="E56" s="58"/>
      <c r="F56" s="54"/>
      <c r="G56" s="54"/>
      <c r="H56" s="54"/>
      <c r="I56" s="54"/>
      <c r="J56" s="54"/>
      <c r="K56" s="54"/>
      <c r="L56" s="54"/>
      <c r="M56" s="54"/>
      <c r="N56" s="54"/>
      <c r="O56" s="54"/>
      <c r="P56" s="58"/>
      <c r="Q56" s="59"/>
      <c r="R56" s="59"/>
      <c r="S56" s="59"/>
      <c r="T56" s="59"/>
      <c r="U56" s="59"/>
      <c r="V56" s="59"/>
      <c r="W56" s="59"/>
      <c r="X56" s="59"/>
    </row>
    <row r="57" spans="1:24" s="53" customFormat="1" x14ac:dyDescent="0.25">
      <c r="A57" s="54"/>
      <c r="B57" s="40" t="s">
        <v>52</v>
      </c>
      <c r="C57" s="56"/>
      <c r="D57" s="57"/>
      <c r="E57" s="58"/>
      <c r="F57" s="54"/>
      <c r="G57" s="54"/>
      <c r="H57" s="54"/>
      <c r="I57" s="54"/>
      <c r="J57" s="54"/>
      <c r="K57" s="54"/>
      <c r="L57" s="54"/>
      <c r="M57" s="54"/>
      <c r="N57" s="54"/>
      <c r="O57" s="54"/>
      <c r="P57" s="58"/>
      <c r="Q57" s="59"/>
      <c r="R57" s="59"/>
      <c r="S57" s="59"/>
      <c r="T57" s="59"/>
      <c r="U57" s="59"/>
      <c r="V57" s="59"/>
      <c r="W57" s="59"/>
      <c r="X57" s="59"/>
    </row>
    <row r="58" spans="1:24" s="53" customFormat="1" ht="30" x14ac:dyDescent="0.25">
      <c r="A58" s="54"/>
      <c r="B58" s="41" t="s">
        <v>53</v>
      </c>
      <c r="C58" s="56"/>
      <c r="D58" s="57"/>
      <c r="E58" s="58"/>
      <c r="F58" s="54"/>
      <c r="G58" s="54"/>
      <c r="H58" s="54"/>
      <c r="I58" s="54"/>
      <c r="J58" s="54"/>
      <c r="K58" s="54"/>
      <c r="L58" s="54"/>
      <c r="M58" s="54"/>
      <c r="N58" s="54"/>
      <c r="O58" s="54"/>
      <c r="P58" s="58"/>
      <c r="Q58" s="59"/>
      <c r="R58" s="59"/>
      <c r="S58" s="59"/>
      <c r="T58" s="59"/>
      <c r="U58" s="59"/>
      <c r="V58" s="59"/>
      <c r="W58" s="59"/>
      <c r="X58" s="59"/>
    </row>
    <row r="59" spans="1:24" s="53" customFormat="1" ht="14.25" x14ac:dyDescent="0.2">
      <c r="A59" s="19">
        <v>2</v>
      </c>
      <c r="B59" s="5" t="s">
        <v>67</v>
      </c>
      <c r="C59" s="56"/>
      <c r="D59" s="57"/>
      <c r="E59" s="58"/>
      <c r="F59" s="54"/>
      <c r="G59" s="54"/>
      <c r="H59" s="54"/>
      <c r="I59" s="54"/>
      <c r="J59" s="54"/>
      <c r="K59" s="54"/>
      <c r="L59" s="54"/>
      <c r="M59" s="54"/>
      <c r="N59" s="54"/>
      <c r="O59" s="54"/>
      <c r="P59" s="58"/>
      <c r="Q59" s="59"/>
      <c r="R59" s="59"/>
      <c r="S59" s="59"/>
      <c r="T59" s="59"/>
      <c r="U59" s="59"/>
      <c r="V59" s="59"/>
      <c r="W59" s="59"/>
      <c r="X59" s="59"/>
    </row>
    <row r="60" spans="1:24" s="53" customFormat="1" ht="14.25" x14ac:dyDescent="0.25">
      <c r="A60" s="54" t="s">
        <v>58</v>
      </c>
      <c r="B60" s="55" t="s">
        <v>59</v>
      </c>
      <c r="C60" s="56"/>
      <c r="D60" s="57"/>
      <c r="E60" s="58"/>
      <c r="F60" s="54"/>
      <c r="G60" s="54"/>
      <c r="H60" s="54"/>
      <c r="I60" s="54"/>
      <c r="J60" s="54"/>
      <c r="K60" s="54"/>
      <c r="L60" s="54"/>
      <c r="M60" s="54"/>
      <c r="N60" s="54"/>
      <c r="O60" s="54"/>
      <c r="P60" s="58"/>
      <c r="Q60" s="59"/>
      <c r="R60" s="59"/>
      <c r="S60" s="59"/>
      <c r="T60" s="59"/>
      <c r="U60" s="59"/>
      <c r="V60" s="59"/>
      <c r="W60" s="59"/>
      <c r="X60" s="59"/>
    </row>
    <row r="61" spans="1:24" s="53" customFormat="1" ht="14.25" x14ac:dyDescent="0.2">
      <c r="A61" s="45"/>
      <c r="B61" s="5" t="s">
        <v>42</v>
      </c>
      <c r="C61" s="56"/>
      <c r="D61" s="57"/>
      <c r="E61" s="58"/>
      <c r="F61" s="54"/>
      <c r="G61" s="54"/>
      <c r="H61" s="54"/>
      <c r="I61" s="54"/>
      <c r="J61" s="54"/>
      <c r="K61" s="54"/>
      <c r="L61" s="54"/>
      <c r="M61" s="54"/>
      <c r="N61" s="54"/>
      <c r="O61" s="54"/>
      <c r="P61" s="58"/>
      <c r="Q61" s="59"/>
      <c r="R61" s="59"/>
      <c r="S61" s="59"/>
      <c r="T61" s="59"/>
      <c r="U61" s="59"/>
      <c r="V61" s="59"/>
      <c r="W61" s="59"/>
      <c r="X61" s="59"/>
    </row>
    <row r="62" spans="1:24" s="53" customFormat="1" ht="14.25" x14ac:dyDescent="0.2">
      <c r="A62" s="19"/>
      <c r="B62" s="5" t="s">
        <v>51</v>
      </c>
      <c r="C62" s="56"/>
      <c r="D62" s="57"/>
      <c r="E62" s="58"/>
      <c r="F62" s="54"/>
      <c r="G62" s="54"/>
      <c r="H62" s="54"/>
      <c r="I62" s="54"/>
      <c r="J62" s="54"/>
      <c r="K62" s="54"/>
      <c r="L62" s="54"/>
      <c r="M62" s="54"/>
      <c r="N62" s="54"/>
      <c r="O62" s="54"/>
      <c r="P62" s="58"/>
      <c r="Q62" s="59"/>
      <c r="R62" s="59"/>
      <c r="S62" s="59"/>
      <c r="T62" s="59"/>
      <c r="U62" s="59"/>
      <c r="V62" s="59"/>
      <c r="W62" s="59"/>
      <c r="X62" s="59"/>
    </row>
    <row r="63" spans="1:24" s="53" customFormat="1" x14ac:dyDescent="0.25">
      <c r="A63" s="48"/>
      <c r="B63" s="40" t="s">
        <v>52</v>
      </c>
      <c r="C63" s="56"/>
      <c r="D63" s="57"/>
      <c r="E63" s="58"/>
      <c r="F63" s="54"/>
      <c r="G63" s="54"/>
      <c r="H63" s="54"/>
      <c r="I63" s="54"/>
      <c r="J63" s="54"/>
      <c r="K63" s="54"/>
      <c r="L63" s="54"/>
      <c r="M63" s="54"/>
      <c r="N63" s="54"/>
      <c r="O63" s="54"/>
      <c r="P63" s="58"/>
      <c r="Q63" s="59"/>
      <c r="R63" s="59"/>
      <c r="S63" s="59"/>
      <c r="T63" s="59"/>
      <c r="U63" s="59"/>
      <c r="V63" s="59"/>
      <c r="W63" s="59"/>
      <c r="X63" s="59"/>
    </row>
    <row r="64" spans="1:24" s="53" customFormat="1" ht="30" x14ac:dyDescent="0.25">
      <c r="A64" s="19"/>
      <c r="B64" s="41" t="s">
        <v>53</v>
      </c>
      <c r="C64" s="56"/>
      <c r="D64" s="57"/>
      <c r="E64" s="58"/>
      <c r="F64" s="54"/>
      <c r="G64" s="54"/>
      <c r="H64" s="54"/>
      <c r="I64" s="54"/>
      <c r="J64" s="54"/>
      <c r="K64" s="54"/>
      <c r="L64" s="54"/>
      <c r="M64" s="54"/>
      <c r="N64" s="54"/>
      <c r="O64" s="54"/>
      <c r="P64" s="58"/>
      <c r="Q64" s="59"/>
      <c r="R64" s="59"/>
      <c r="S64" s="59"/>
      <c r="T64" s="59"/>
      <c r="U64" s="59"/>
      <c r="V64" s="59"/>
      <c r="W64" s="59"/>
      <c r="X64" s="59"/>
    </row>
    <row r="65" spans="1:24" s="53" customFormat="1" ht="14.25" x14ac:dyDescent="0.2">
      <c r="A65" s="19">
        <v>1</v>
      </c>
      <c r="B65" s="42" t="s">
        <v>60</v>
      </c>
      <c r="C65" s="56"/>
      <c r="D65" s="57"/>
      <c r="E65" s="58"/>
      <c r="F65" s="54"/>
      <c r="G65" s="54"/>
      <c r="H65" s="54"/>
      <c r="I65" s="54"/>
      <c r="J65" s="54"/>
      <c r="K65" s="54"/>
      <c r="L65" s="54"/>
      <c r="M65" s="54"/>
      <c r="N65" s="54"/>
      <c r="O65" s="54"/>
      <c r="P65" s="58"/>
      <c r="Q65" s="59"/>
      <c r="R65" s="59"/>
      <c r="S65" s="59"/>
      <c r="T65" s="59"/>
      <c r="U65" s="59"/>
      <c r="V65" s="59"/>
      <c r="W65" s="59"/>
      <c r="X65" s="59"/>
    </row>
    <row r="66" spans="1:24" s="53" customFormat="1" ht="14.25" x14ac:dyDescent="0.2">
      <c r="A66" s="54"/>
      <c r="B66" s="5" t="s">
        <v>42</v>
      </c>
      <c r="C66" s="56"/>
      <c r="D66" s="57"/>
      <c r="E66" s="58"/>
      <c r="F66" s="54"/>
      <c r="G66" s="54"/>
      <c r="H66" s="54"/>
      <c r="I66" s="54"/>
      <c r="J66" s="54"/>
      <c r="K66" s="54"/>
      <c r="L66" s="54"/>
      <c r="M66" s="54"/>
      <c r="N66" s="54"/>
      <c r="O66" s="54"/>
      <c r="P66" s="58"/>
      <c r="Q66" s="59"/>
      <c r="R66" s="59"/>
      <c r="S66" s="59"/>
      <c r="T66" s="59"/>
      <c r="U66" s="59"/>
      <c r="V66" s="59"/>
      <c r="W66" s="59"/>
      <c r="X66" s="59"/>
    </row>
    <row r="67" spans="1:24" s="53" customFormat="1" ht="14.25" x14ac:dyDescent="0.2">
      <c r="A67" s="54"/>
      <c r="B67" s="5" t="s">
        <v>51</v>
      </c>
      <c r="C67" s="56"/>
      <c r="D67" s="57"/>
      <c r="E67" s="58"/>
      <c r="F67" s="54"/>
      <c r="G67" s="54"/>
      <c r="H67" s="54"/>
      <c r="I67" s="54"/>
      <c r="J67" s="54"/>
      <c r="K67" s="54"/>
      <c r="L67" s="54"/>
      <c r="M67" s="54"/>
      <c r="N67" s="54"/>
      <c r="O67" s="54"/>
      <c r="P67" s="58"/>
      <c r="Q67" s="59"/>
      <c r="R67" s="59"/>
      <c r="S67" s="59"/>
      <c r="T67" s="59"/>
      <c r="U67" s="59"/>
      <c r="V67" s="59"/>
      <c r="W67" s="59"/>
      <c r="X67" s="59"/>
    </row>
    <row r="68" spans="1:24" s="53" customFormat="1" x14ac:dyDescent="0.25">
      <c r="A68" s="54"/>
      <c r="B68" s="40" t="s">
        <v>52</v>
      </c>
      <c r="C68" s="56"/>
      <c r="D68" s="57"/>
      <c r="E68" s="58"/>
      <c r="F68" s="54"/>
      <c r="G68" s="54"/>
      <c r="H68" s="54"/>
      <c r="I68" s="54"/>
      <c r="J68" s="54"/>
      <c r="K68" s="54"/>
      <c r="L68" s="54"/>
      <c r="M68" s="54"/>
      <c r="N68" s="54"/>
      <c r="O68" s="54"/>
      <c r="P68" s="58"/>
      <c r="Q68" s="59"/>
      <c r="R68" s="59"/>
      <c r="S68" s="59"/>
      <c r="T68" s="59"/>
      <c r="U68" s="59"/>
      <c r="V68" s="59"/>
      <c r="W68" s="59"/>
      <c r="X68" s="59"/>
    </row>
    <row r="69" spans="1:24" s="53" customFormat="1" ht="30" x14ac:dyDescent="0.25">
      <c r="A69" s="54"/>
      <c r="B69" s="41" t="s">
        <v>53</v>
      </c>
      <c r="C69" s="56"/>
      <c r="D69" s="57"/>
      <c r="E69" s="58"/>
      <c r="F69" s="54"/>
      <c r="G69" s="54"/>
      <c r="H69" s="54"/>
      <c r="I69" s="54"/>
      <c r="J69" s="54"/>
      <c r="K69" s="54"/>
      <c r="L69" s="54"/>
      <c r="M69" s="54"/>
      <c r="N69" s="54"/>
      <c r="O69" s="54"/>
      <c r="P69" s="58"/>
      <c r="Q69" s="59"/>
      <c r="R69" s="59"/>
      <c r="S69" s="59"/>
      <c r="T69" s="59"/>
      <c r="U69" s="59"/>
      <c r="V69" s="59"/>
      <c r="W69" s="59"/>
      <c r="X69" s="59"/>
    </row>
    <row r="70" spans="1:24" s="3" customFormat="1" ht="14.25" x14ac:dyDescent="0.2">
      <c r="A70" s="5">
        <v>2</v>
      </c>
      <c r="B70" s="42" t="s">
        <v>60</v>
      </c>
      <c r="C70" s="5"/>
      <c r="D70" s="5"/>
      <c r="E70" s="5"/>
      <c r="F70" s="5"/>
      <c r="G70" s="5"/>
      <c r="H70" s="5"/>
      <c r="I70" s="5"/>
      <c r="J70" s="5"/>
      <c r="K70" s="5"/>
      <c r="L70" s="5"/>
      <c r="M70" s="5"/>
      <c r="N70" s="5"/>
      <c r="O70" s="5"/>
      <c r="P70" s="5"/>
      <c r="Q70" s="5"/>
      <c r="R70" s="5"/>
      <c r="S70" s="5"/>
      <c r="T70" s="5"/>
      <c r="U70" s="5"/>
      <c r="V70" s="5"/>
      <c r="W70" s="5"/>
      <c r="X70" s="5"/>
    </row>
    <row r="73" spans="1:24" x14ac:dyDescent="0.25">
      <c r="A73" s="101" t="s">
        <v>68</v>
      </c>
      <c r="B73" s="101"/>
      <c r="C73" s="101"/>
      <c r="D73" s="101"/>
      <c r="E73" s="101"/>
      <c r="F73" s="101"/>
      <c r="G73" s="101"/>
      <c r="H73" s="101"/>
      <c r="I73" s="101"/>
      <c r="J73" s="101"/>
      <c r="K73" s="101"/>
      <c r="L73" s="101"/>
      <c r="M73" s="101"/>
      <c r="N73" s="101"/>
      <c r="O73" s="101" t="s">
        <v>69</v>
      </c>
      <c r="P73" s="101"/>
      <c r="Q73" s="101"/>
      <c r="R73" s="101"/>
      <c r="S73" s="101"/>
      <c r="T73" s="101"/>
      <c r="U73" s="101"/>
      <c r="V73" s="101"/>
      <c r="W73" s="101"/>
      <c r="X73" s="101"/>
    </row>
    <row r="74" spans="1:24" x14ac:dyDescent="0.25">
      <c r="A74" s="99" t="s">
        <v>49</v>
      </c>
      <c r="B74" s="99"/>
      <c r="C74" s="99"/>
      <c r="D74" s="99"/>
      <c r="E74" s="99"/>
      <c r="F74" s="99"/>
      <c r="G74" s="99"/>
      <c r="H74" s="99"/>
      <c r="I74" s="99"/>
      <c r="J74" s="99"/>
      <c r="K74" s="99"/>
      <c r="L74" s="99"/>
      <c r="M74" s="99"/>
      <c r="N74" s="99"/>
      <c r="O74" s="99" t="s">
        <v>50</v>
      </c>
      <c r="P74" s="99"/>
      <c r="Q74" s="99"/>
      <c r="R74" s="99"/>
      <c r="S74" s="99"/>
      <c r="T74" s="99"/>
      <c r="U74" s="99"/>
      <c r="V74" s="99"/>
      <c r="W74" s="99"/>
      <c r="X74" s="99"/>
    </row>
    <row r="75" spans="1:24" x14ac:dyDescent="0.25">
      <c r="A75" s="101"/>
      <c r="B75" s="101"/>
      <c r="C75" s="101"/>
      <c r="D75" s="101"/>
      <c r="E75" s="101"/>
      <c r="F75" s="101"/>
      <c r="G75" s="101"/>
      <c r="H75" s="101"/>
      <c r="I75" s="101"/>
      <c r="J75" s="101"/>
      <c r="K75" s="101"/>
      <c r="L75" s="101"/>
      <c r="M75" s="101"/>
      <c r="N75" s="101"/>
    </row>
  </sheetData>
  <mergeCells count="28">
    <mergeCell ref="C5:C7"/>
    <mergeCell ref="F5:G6"/>
    <mergeCell ref="J5:O5"/>
    <mergeCell ref="J6:J7"/>
    <mergeCell ref="K6:M6"/>
    <mergeCell ref="N6:N7"/>
    <mergeCell ref="O6:O7"/>
    <mergeCell ref="W1:X1"/>
    <mergeCell ref="H5:H7"/>
    <mergeCell ref="W5:W7"/>
    <mergeCell ref="X5:X7"/>
    <mergeCell ref="A3:X3"/>
    <mergeCell ref="P6:P7"/>
    <mergeCell ref="Q6:S6"/>
    <mergeCell ref="T6:T7"/>
    <mergeCell ref="U6:U7"/>
    <mergeCell ref="P5:U5"/>
    <mergeCell ref="V5:V7"/>
    <mergeCell ref="I5:I7"/>
    <mergeCell ref="A5:A7"/>
    <mergeCell ref="B5:B7"/>
    <mergeCell ref="D5:D7"/>
    <mergeCell ref="E5:E7"/>
    <mergeCell ref="A73:N73"/>
    <mergeCell ref="A74:N74"/>
    <mergeCell ref="A75:N75"/>
    <mergeCell ref="O73:X73"/>
    <mergeCell ref="O74:X74"/>
  </mergeCells>
  <pageMargins left="0.2" right="0.2" top="0.75" bottom="0.75" header="0.3" footer="0.3"/>
  <pageSetup paperSize="9" scale="41"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64000-2A04-48FF-BD2E-D57968F6FC86}">
  <sheetPr>
    <pageSetUpPr fitToPage="1"/>
  </sheetPr>
  <dimension ref="A1:X87"/>
  <sheetViews>
    <sheetView topLeftCell="A4" zoomScale="90" zoomScaleNormal="90" workbookViewId="0">
      <pane xSplit="3" ySplit="5" topLeftCell="G67" activePane="bottomRight" state="frozen"/>
      <selection activeCell="A4" sqref="A4"/>
      <selection pane="topRight" activeCell="D4" sqref="D4"/>
      <selection pane="bottomLeft" activeCell="A9" sqref="A9"/>
      <selection pane="bottomRight" activeCell="E19" sqref="E19"/>
    </sheetView>
  </sheetViews>
  <sheetFormatPr defaultRowHeight="15" x14ac:dyDescent="0.25"/>
  <cols>
    <col min="1" max="1" width="5.140625" style="2" customWidth="1"/>
    <col min="2" max="2" width="35.7109375" style="2" bestFit="1" customWidth="1"/>
    <col min="3" max="3" width="12.85546875" style="2" customWidth="1"/>
    <col min="4" max="4" width="9.140625" style="2"/>
    <col min="5" max="5" width="18.7109375" style="2" bestFit="1" customWidth="1"/>
    <col min="6" max="6" width="9.140625" style="2"/>
    <col min="7" max="7" width="12.42578125" style="2" customWidth="1"/>
    <col min="8" max="8" width="13.140625" style="2" customWidth="1"/>
    <col min="9" max="9" width="17.7109375" style="2" customWidth="1"/>
    <col min="10" max="10" width="7.42578125" style="2" customWidth="1"/>
    <col min="11" max="11" width="5.85546875" style="2" customWidth="1"/>
    <col min="12" max="12" width="11.140625" style="2" customWidth="1"/>
    <col min="13" max="13" width="8" style="2" customWidth="1"/>
    <col min="14" max="14" width="16.42578125" style="2" customWidth="1"/>
    <col min="15" max="15" width="9.140625" style="2"/>
    <col min="16" max="16" width="19.42578125" style="2" bestFit="1" customWidth="1"/>
    <col min="17" max="17" width="17.7109375" style="2" bestFit="1" customWidth="1"/>
    <col min="18" max="18" width="16.5703125" style="2" bestFit="1" customWidth="1"/>
    <col min="19" max="19" width="17.7109375" style="2" bestFit="1" customWidth="1"/>
    <col min="20" max="20" width="19" style="2" bestFit="1" customWidth="1"/>
    <col min="21" max="21" width="11.5703125" style="2" customWidth="1"/>
    <col min="22" max="22" width="16.5703125" style="2" bestFit="1" customWidth="1"/>
    <col min="23" max="24" width="17.7109375" style="2" bestFit="1" customWidth="1"/>
    <col min="25" max="16384" width="9.140625" style="2"/>
  </cols>
  <sheetData>
    <row r="1" spans="1:24" x14ac:dyDescent="0.25">
      <c r="A1" s="3" t="s">
        <v>21</v>
      </c>
      <c r="W1" s="99" t="s">
        <v>23</v>
      </c>
      <c r="X1" s="99"/>
    </row>
    <row r="2" spans="1:24" x14ac:dyDescent="0.25">
      <c r="B2" s="3"/>
      <c r="C2" s="3"/>
    </row>
    <row r="3" spans="1:24" ht="19.5" x14ac:dyDescent="0.3">
      <c r="A3" s="110" t="s">
        <v>22</v>
      </c>
      <c r="B3" s="110"/>
      <c r="C3" s="110"/>
      <c r="D3" s="110"/>
      <c r="E3" s="110"/>
      <c r="F3" s="110"/>
      <c r="G3" s="110"/>
      <c r="H3" s="110"/>
      <c r="I3" s="110"/>
      <c r="J3" s="110"/>
      <c r="K3" s="110"/>
      <c r="L3" s="110"/>
      <c r="M3" s="110"/>
      <c r="N3" s="110"/>
      <c r="O3" s="110"/>
      <c r="P3" s="110"/>
      <c r="Q3" s="110"/>
      <c r="R3" s="110"/>
      <c r="S3" s="110"/>
      <c r="T3" s="110"/>
      <c r="U3" s="110"/>
      <c r="V3" s="110"/>
      <c r="W3" s="110"/>
      <c r="X3" s="110"/>
    </row>
    <row r="5" spans="1:24" ht="29.25" customHeight="1" x14ac:dyDescent="0.25">
      <c r="A5" s="102" t="s">
        <v>0</v>
      </c>
      <c r="B5" s="102" t="s">
        <v>1</v>
      </c>
      <c r="C5" s="103" t="s">
        <v>31</v>
      </c>
      <c r="D5" s="102" t="s">
        <v>2</v>
      </c>
      <c r="E5" s="102" t="s">
        <v>3</v>
      </c>
      <c r="F5" s="102" t="s">
        <v>6</v>
      </c>
      <c r="G5" s="102"/>
      <c r="H5" s="102" t="s">
        <v>7</v>
      </c>
      <c r="I5" s="102" t="s">
        <v>8</v>
      </c>
      <c r="J5" s="102" t="s">
        <v>9</v>
      </c>
      <c r="K5" s="102"/>
      <c r="L5" s="102"/>
      <c r="M5" s="102"/>
      <c r="N5" s="102"/>
      <c r="O5" s="102"/>
      <c r="P5" s="106" t="s">
        <v>17</v>
      </c>
      <c r="Q5" s="106"/>
      <c r="R5" s="106"/>
      <c r="S5" s="106"/>
      <c r="T5" s="106"/>
      <c r="U5" s="106"/>
      <c r="V5" s="102" t="s">
        <v>18</v>
      </c>
      <c r="W5" s="102" t="s">
        <v>19</v>
      </c>
      <c r="X5" s="102" t="s">
        <v>20</v>
      </c>
    </row>
    <row r="6" spans="1:24" ht="29.25" customHeight="1" x14ac:dyDescent="0.25">
      <c r="A6" s="102"/>
      <c r="B6" s="102"/>
      <c r="C6" s="104"/>
      <c r="D6" s="102"/>
      <c r="E6" s="102"/>
      <c r="F6" s="102"/>
      <c r="G6" s="102"/>
      <c r="H6" s="102"/>
      <c r="I6" s="102"/>
      <c r="J6" s="102" t="s">
        <v>10</v>
      </c>
      <c r="K6" s="106" t="s">
        <v>11</v>
      </c>
      <c r="L6" s="106"/>
      <c r="M6" s="106"/>
      <c r="N6" s="102" t="s">
        <v>14</v>
      </c>
      <c r="O6" s="102" t="s">
        <v>15</v>
      </c>
      <c r="P6" s="102" t="s">
        <v>16</v>
      </c>
      <c r="Q6" s="106" t="s">
        <v>11</v>
      </c>
      <c r="R6" s="106"/>
      <c r="S6" s="106"/>
      <c r="T6" s="102" t="s">
        <v>14</v>
      </c>
      <c r="U6" s="102" t="s">
        <v>15</v>
      </c>
      <c r="V6" s="102"/>
      <c r="W6" s="102"/>
      <c r="X6" s="102"/>
    </row>
    <row r="7" spans="1:24" ht="90" customHeight="1" x14ac:dyDescent="0.25">
      <c r="A7" s="102"/>
      <c r="B7" s="102"/>
      <c r="C7" s="105"/>
      <c r="D7" s="102"/>
      <c r="E7" s="102"/>
      <c r="F7" s="4" t="s">
        <v>4</v>
      </c>
      <c r="G7" s="1" t="s">
        <v>5</v>
      </c>
      <c r="H7" s="102"/>
      <c r="I7" s="102"/>
      <c r="J7" s="102"/>
      <c r="K7" s="1" t="s">
        <v>4</v>
      </c>
      <c r="L7" s="1" t="s">
        <v>12</v>
      </c>
      <c r="M7" s="1" t="s">
        <v>13</v>
      </c>
      <c r="N7" s="102"/>
      <c r="O7" s="102"/>
      <c r="P7" s="102"/>
      <c r="Q7" s="4" t="s">
        <v>4</v>
      </c>
      <c r="R7" s="1" t="s">
        <v>12</v>
      </c>
      <c r="S7" s="1" t="s">
        <v>13</v>
      </c>
      <c r="T7" s="102"/>
      <c r="U7" s="102"/>
      <c r="V7" s="102"/>
      <c r="W7" s="102"/>
      <c r="X7" s="102"/>
    </row>
    <row r="8" spans="1:24" ht="30" x14ac:dyDescent="0.25">
      <c r="A8" s="4">
        <v>1</v>
      </c>
      <c r="B8" s="4">
        <v>2</v>
      </c>
      <c r="C8" s="4">
        <v>3</v>
      </c>
      <c r="D8" s="4">
        <v>4</v>
      </c>
      <c r="E8" s="4">
        <v>5</v>
      </c>
      <c r="F8" s="4">
        <v>6</v>
      </c>
      <c r="G8" s="4">
        <v>7</v>
      </c>
      <c r="H8" s="4">
        <v>8</v>
      </c>
      <c r="I8" s="4">
        <v>9</v>
      </c>
      <c r="J8" s="4">
        <v>10</v>
      </c>
      <c r="K8" s="1" t="s">
        <v>33</v>
      </c>
      <c r="L8" s="4">
        <v>12</v>
      </c>
      <c r="M8" s="4">
        <v>13</v>
      </c>
      <c r="N8" s="4">
        <v>14</v>
      </c>
      <c r="O8" s="1" t="s">
        <v>34</v>
      </c>
      <c r="P8" s="4">
        <v>16</v>
      </c>
      <c r="Q8" s="4" t="s">
        <v>35</v>
      </c>
      <c r="R8" s="4">
        <v>18</v>
      </c>
      <c r="S8" s="4">
        <v>19</v>
      </c>
      <c r="T8" s="4">
        <v>20</v>
      </c>
      <c r="U8" s="1" t="s">
        <v>36</v>
      </c>
      <c r="V8" s="1" t="s">
        <v>37</v>
      </c>
      <c r="W8" s="1" t="s">
        <v>38</v>
      </c>
      <c r="X8" s="1" t="s">
        <v>39</v>
      </c>
    </row>
    <row r="9" spans="1:24" s="3" customFormat="1" ht="14.25" x14ac:dyDescent="0.2">
      <c r="A9" s="5"/>
      <c r="B9" s="19" t="s">
        <v>24</v>
      </c>
      <c r="C9" s="5"/>
      <c r="D9" s="5"/>
      <c r="E9" s="39">
        <f>+E10</f>
        <v>719943000000</v>
      </c>
      <c r="F9" s="39">
        <f t="shared" ref="F9:X9" si="0">+F10</f>
        <v>0</v>
      </c>
      <c r="G9" s="39">
        <f t="shared" si="0"/>
        <v>0</v>
      </c>
      <c r="H9" s="39">
        <f t="shared" si="0"/>
        <v>0</v>
      </c>
      <c r="I9" s="39">
        <f t="shared" si="0"/>
        <v>0</v>
      </c>
      <c r="J9" s="39">
        <f t="shared" si="0"/>
        <v>0</v>
      </c>
      <c r="K9" s="39">
        <f t="shared" si="0"/>
        <v>0</v>
      </c>
      <c r="L9" s="39">
        <f t="shared" si="0"/>
        <v>0</v>
      </c>
      <c r="M9" s="39">
        <f t="shared" si="0"/>
        <v>0</v>
      </c>
      <c r="N9" s="39">
        <f t="shared" si="0"/>
        <v>0</v>
      </c>
      <c r="O9" s="39">
        <f t="shared" si="0"/>
        <v>0</v>
      </c>
      <c r="P9" s="39">
        <f t="shared" si="0"/>
        <v>130000000000</v>
      </c>
      <c r="Q9" s="39">
        <f t="shared" si="0"/>
        <v>20732858719</v>
      </c>
      <c r="R9" s="39">
        <f t="shared" si="0"/>
        <v>6233304993</v>
      </c>
      <c r="S9" s="39">
        <f t="shared" si="0"/>
        <v>14499553726</v>
      </c>
      <c r="T9" s="39">
        <f t="shared" si="0"/>
        <v>109267141281</v>
      </c>
      <c r="U9" s="39">
        <f t="shared" si="0"/>
        <v>0</v>
      </c>
      <c r="V9" s="39">
        <f t="shared" si="0"/>
        <v>6233304993</v>
      </c>
      <c r="W9" s="39">
        <f t="shared" si="0"/>
        <v>14499553726</v>
      </c>
      <c r="X9" s="39">
        <f t="shared" si="0"/>
        <v>20732858719</v>
      </c>
    </row>
    <row r="10" spans="1:24" s="21" customFormat="1" x14ac:dyDescent="0.25">
      <c r="A10" s="20"/>
      <c r="B10" s="61" t="s">
        <v>42</v>
      </c>
      <c r="C10" s="20"/>
      <c r="D10" s="20"/>
      <c r="E10" s="38">
        <f t="shared" ref="E10:X10" si="1">+E18</f>
        <v>719943000000</v>
      </c>
      <c r="F10" s="38">
        <f t="shared" si="1"/>
        <v>0</v>
      </c>
      <c r="G10" s="38">
        <f t="shared" si="1"/>
        <v>0</v>
      </c>
      <c r="H10" s="38">
        <f t="shared" si="1"/>
        <v>0</v>
      </c>
      <c r="I10" s="38">
        <f t="shared" si="1"/>
        <v>0</v>
      </c>
      <c r="J10" s="38">
        <f t="shared" si="1"/>
        <v>0</v>
      </c>
      <c r="K10" s="38">
        <f t="shared" si="1"/>
        <v>0</v>
      </c>
      <c r="L10" s="38">
        <f t="shared" si="1"/>
        <v>0</v>
      </c>
      <c r="M10" s="38">
        <f t="shared" si="1"/>
        <v>0</v>
      </c>
      <c r="N10" s="38">
        <f t="shared" si="1"/>
        <v>0</v>
      </c>
      <c r="O10" s="38">
        <f t="shared" si="1"/>
        <v>0</v>
      </c>
      <c r="P10" s="38">
        <f t="shared" si="1"/>
        <v>130000000000</v>
      </c>
      <c r="Q10" s="38">
        <f t="shared" si="1"/>
        <v>20732858719</v>
      </c>
      <c r="R10" s="38">
        <f t="shared" si="1"/>
        <v>6233304993</v>
      </c>
      <c r="S10" s="38">
        <f t="shared" si="1"/>
        <v>14499553726</v>
      </c>
      <c r="T10" s="38">
        <f t="shared" si="1"/>
        <v>109267141281</v>
      </c>
      <c r="U10" s="38">
        <f t="shared" si="1"/>
        <v>0</v>
      </c>
      <c r="V10" s="38">
        <f t="shared" si="1"/>
        <v>6233304993</v>
      </c>
      <c r="W10" s="38">
        <f t="shared" si="1"/>
        <v>14499553726</v>
      </c>
      <c r="X10" s="38">
        <f t="shared" si="1"/>
        <v>20732858719</v>
      </c>
    </row>
    <row r="11" spans="1:24" s="21" customFormat="1" x14ac:dyDescent="0.25">
      <c r="A11" s="20"/>
      <c r="B11" s="61" t="s">
        <v>74</v>
      </c>
      <c r="C11" s="20"/>
      <c r="D11" s="20"/>
      <c r="E11" s="38"/>
      <c r="F11" s="38"/>
      <c r="G11" s="38"/>
      <c r="H11" s="38"/>
      <c r="I11" s="38"/>
      <c r="J11" s="38"/>
      <c r="K11" s="38"/>
      <c r="L11" s="38"/>
      <c r="M11" s="38"/>
      <c r="N11" s="38"/>
      <c r="O11" s="38"/>
      <c r="P11" s="38"/>
      <c r="Q11" s="38"/>
      <c r="R11" s="38"/>
      <c r="S11" s="38"/>
      <c r="T11" s="38"/>
      <c r="U11" s="38"/>
      <c r="V11" s="38"/>
      <c r="W11" s="38"/>
      <c r="X11" s="38"/>
    </row>
    <row r="12" spans="1:24" s="3" customFormat="1" ht="30" x14ac:dyDescent="0.25">
      <c r="A12" s="5"/>
      <c r="B12" s="41" t="s">
        <v>52</v>
      </c>
      <c r="C12" s="5"/>
      <c r="D12" s="5"/>
      <c r="E12" s="39"/>
      <c r="F12" s="39"/>
      <c r="G12" s="39"/>
      <c r="H12" s="39"/>
      <c r="I12" s="39"/>
      <c r="J12" s="39"/>
      <c r="K12" s="39"/>
      <c r="L12" s="39"/>
      <c r="M12" s="39"/>
      <c r="N12" s="39"/>
      <c r="O12" s="39"/>
      <c r="P12" s="39"/>
      <c r="Q12" s="39"/>
      <c r="R12" s="39"/>
      <c r="S12" s="39"/>
      <c r="T12" s="39"/>
      <c r="U12" s="39"/>
      <c r="V12" s="39"/>
      <c r="W12" s="39"/>
      <c r="X12" s="39"/>
    </row>
    <row r="13" spans="1:24" s="3" customFormat="1" ht="30" x14ac:dyDescent="0.25">
      <c r="A13" s="5"/>
      <c r="B13" s="41" t="s">
        <v>53</v>
      </c>
      <c r="C13" s="5"/>
      <c r="D13" s="5"/>
      <c r="E13" s="39"/>
      <c r="F13" s="39"/>
      <c r="G13" s="39"/>
      <c r="H13" s="39"/>
      <c r="I13" s="39"/>
      <c r="J13" s="39"/>
      <c r="K13" s="39"/>
      <c r="L13" s="39"/>
      <c r="M13" s="39"/>
      <c r="N13" s="39"/>
      <c r="O13" s="39"/>
      <c r="P13" s="39"/>
      <c r="Q13" s="39"/>
      <c r="R13" s="39"/>
      <c r="S13" s="39"/>
      <c r="T13" s="39"/>
      <c r="U13" s="39"/>
      <c r="V13" s="39"/>
      <c r="W13" s="39"/>
      <c r="X13" s="39"/>
    </row>
    <row r="14" spans="1:24" s="21" customFormat="1" x14ac:dyDescent="0.25">
      <c r="A14" s="20">
        <v>1</v>
      </c>
      <c r="B14" s="43" t="s">
        <v>75</v>
      </c>
      <c r="C14" s="20"/>
      <c r="D14" s="20"/>
      <c r="E14" s="38">
        <f>+E18</f>
        <v>719943000000</v>
      </c>
      <c r="F14" s="38">
        <f t="shared" ref="F14:X14" si="2">+F18</f>
        <v>0</v>
      </c>
      <c r="G14" s="38">
        <f t="shared" si="2"/>
        <v>0</v>
      </c>
      <c r="H14" s="38">
        <f t="shared" si="2"/>
        <v>0</v>
      </c>
      <c r="I14" s="38">
        <f t="shared" si="2"/>
        <v>0</v>
      </c>
      <c r="J14" s="38">
        <f t="shared" si="2"/>
        <v>0</v>
      </c>
      <c r="K14" s="38">
        <f t="shared" si="2"/>
        <v>0</v>
      </c>
      <c r="L14" s="38">
        <f t="shared" si="2"/>
        <v>0</v>
      </c>
      <c r="M14" s="38">
        <f t="shared" si="2"/>
        <v>0</v>
      </c>
      <c r="N14" s="38">
        <f t="shared" si="2"/>
        <v>0</v>
      </c>
      <c r="O14" s="38">
        <f t="shared" si="2"/>
        <v>0</v>
      </c>
      <c r="P14" s="38">
        <f t="shared" si="2"/>
        <v>130000000000</v>
      </c>
      <c r="Q14" s="38">
        <f t="shared" si="2"/>
        <v>20732858719</v>
      </c>
      <c r="R14" s="38">
        <f t="shared" si="2"/>
        <v>6233304993</v>
      </c>
      <c r="S14" s="38">
        <f t="shared" si="2"/>
        <v>14499553726</v>
      </c>
      <c r="T14" s="38">
        <f t="shared" si="2"/>
        <v>109267141281</v>
      </c>
      <c r="U14" s="38">
        <f t="shared" si="2"/>
        <v>0</v>
      </c>
      <c r="V14" s="38">
        <f t="shared" si="2"/>
        <v>6233304993</v>
      </c>
      <c r="W14" s="38">
        <f t="shared" si="2"/>
        <v>14499553726</v>
      </c>
      <c r="X14" s="38">
        <f t="shared" si="2"/>
        <v>20732858719</v>
      </c>
    </row>
    <row r="15" spans="1:24" s="21" customFormat="1" ht="30" x14ac:dyDescent="0.25">
      <c r="A15" s="20">
        <v>2</v>
      </c>
      <c r="B15" s="43" t="s">
        <v>54</v>
      </c>
      <c r="C15" s="20"/>
      <c r="D15" s="20"/>
      <c r="E15" s="38"/>
      <c r="F15" s="38"/>
      <c r="G15" s="38"/>
      <c r="H15" s="38"/>
      <c r="I15" s="38"/>
      <c r="J15" s="38"/>
      <c r="K15" s="38"/>
      <c r="L15" s="38"/>
      <c r="M15" s="38"/>
      <c r="N15" s="38"/>
      <c r="O15" s="38"/>
      <c r="P15" s="38"/>
      <c r="Q15" s="38"/>
      <c r="R15" s="38"/>
      <c r="S15" s="38"/>
      <c r="T15" s="38"/>
      <c r="U15" s="38"/>
      <c r="V15" s="38"/>
      <c r="W15" s="38"/>
      <c r="X15" s="38"/>
    </row>
    <row r="16" spans="1:24" s="3" customFormat="1" ht="14.25" x14ac:dyDescent="0.2">
      <c r="A16" s="19" t="s">
        <v>25</v>
      </c>
      <c r="B16" s="5" t="s">
        <v>26</v>
      </c>
      <c r="C16" s="5"/>
      <c r="D16" s="5"/>
      <c r="E16" s="39">
        <f>+E18</f>
        <v>719943000000</v>
      </c>
      <c r="F16" s="39">
        <f t="shared" ref="F16:X16" si="3">+F18</f>
        <v>0</v>
      </c>
      <c r="G16" s="39">
        <f t="shared" si="3"/>
        <v>0</v>
      </c>
      <c r="H16" s="39">
        <f t="shared" si="3"/>
        <v>0</v>
      </c>
      <c r="I16" s="39">
        <f t="shared" si="3"/>
        <v>0</v>
      </c>
      <c r="J16" s="39">
        <f t="shared" si="3"/>
        <v>0</v>
      </c>
      <c r="K16" s="39">
        <f t="shared" si="3"/>
        <v>0</v>
      </c>
      <c r="L16" s="39">
        <f t="shared" si="3"/>
        <v>0</v>
      </c>
      <c r="M16" s="39">
        <f t="shared" si="3"/>
        <v>0</v>
      </c>
      <c r="N16" s="39">
        <f t="shared" si="3"/>
        <v>0</v>
      </c>
      <c r="O16" s="39">
        <f t="shared" si="3"/>
        <v>0</v>
      </c>
      <c r="P16" s="39">
        <f t="shared" si="3"/>
        <v>130000000000</v>
      </c>
      <c r="Q16" s="39">
        <f t="shared" si="3"/>
        <v>20732858719</v>
      </c>
      <c r="R16" s="39">
        <f t="shared" si="3"/>
        <v>6233304993</v>
      </c>
      <c r="S16" s="39">
        <f t="shared" si="3"/>
        <v>14499553726</v>
      </c>
      <c r="T16" s="39">
        <f t="shared" si="3"/>
        <v>109267141281</v>
      </c>
      <c r="U16" s="39">
        <f t="shared" si="3"/>
        <v>0</v>
      </c>
      <c r="V16" s="39">
        <f t="shared" si="3"/>
        <v>6233304993</v>
      </c>
      <c r="W16" s="39">
        <f t="shared" si="3"/>
        <v>14499553726</v>
      </c>
      <c r="X16" s="39">
        <f t="shared" si="3"/>
        <v>20732858719</v>
      </c>
    </row>
    <row r="17" spans="1:24" s="3" customFormat="1" ht="28.5" x14ac:dyDescent="0.2">
      <c r="A17" s="19" t="s">
        <v>55</v>
      </c>
      <c r="B17" s="44" t="s">
        <v>56</v>
      </c>
      <c r="C17" s="5"/>
      <c r="D17" s="5"/>
      <c r="E17" s="39"/>
      <c r="F17" s="39"/>
      <c r="G17" s="39"/>
      <c r="H17" s="39"/>
      <c r="I17" s="39"/>
      <c r="J17" s="39"/>
      <c r="K17" s="39"/>
      <c r="L17" s="39"/>
      <c r="M17" s="39"/>
      <c r="N17" s="39"/>
      <c r="O17" s="39"/>
      <c r="P17" s="39"/>
      <c r="Q17" s="39"/>
      <c r="R17" s="39"/>
      <c r="S17" s="39"/>
      <c r="T17" s="39"/>
      <c r="U17" s="39"/>
      <c r="V17" s="39"/>
      <c r="W17" s="39"/>
      <c r="X17" s="39"/>
    </row>
    <row r="18" spans="1:24" s="3" customFormat="1" ht="14.25" x14ac:dyDescent="0.2">
      <c r="A18" s="19">
        <v>1</v>
      </c>
      <c r="B18" s="5" t="s">
        <v>75</v>
      </c>
      <c r="C18" s="5"/>
      <c r="D18" s="5"/>
      <c r="E18" s="39">
        <f>+E19</f>
        <v>719943000000</v>
      </c>
      <c r="F18" s="39">
        <f t="shared" ref="F18:X18" si="4">+F19</f>
        <v>0</v>
      </c>
      <c r="G18" s="39">
        <f t="shared" si="4"/>
        <v>0</v>
      </c>
      <c r="H18" s="39">
        <f t="shared" si="4"/>
        <v>0</v>
      </c>
      <c r="I18" s="39">
        <f t="shared" si="4"/>
        <v>0</v>
      </c>
      <c r="J18" s="39">
        <f t="shared" si="4"/>
        <v>0</v>
      </c>
      <c r="K18" s="39">
        <f t="shared" si="4"/>
        <v>0</v>
      </c>
      <c r="L18" s="39">
        <f t="shared" si="4"/>
        <v>0</v>
      </c>
      <c r="M18" s="39">
        <f t="shared" si="4"/>
        <v>0</v>
      </c>
      <c r="N18" s="39">
        <f t="shared" si="4"/>
        <v>0</v>
      </c>
      <c r="O18" s="39">
        <f t="shared" si="4"/>
        <v>0</v>
      </c>
      <c r="P18" s="39">
        <f t="shared" si="4"/>
        <v>130000000000</v>
      </c>
      <c r="Q18" s="39">
        <f t="shared" si="4"/>
        <v>20732858719</v>
      </c>
      <c r="R18" s="39">
        <f t="shared" si="4"/>
        <v>6233304993</v>
      </c>
      <c r="S18" s="39">
        <f t="shared" si="4"/>
        <v>14499553726</v>
      </c>
      <c r="T18" s="39">
        <f t="shared" si="4"/>
        <v>109267141281</v>
      </c>
      <c r="U18" s="39">
        <f t="shared" si="4"/>
        <v>0</v>
      </c>
      <c r="V18" s="39">
        <f t="shared" si="4"/>
        <v>6233304993</v>
      </c>
      <c r="W18" s="39">
        <f t="shared" si="4"/>
        <v>14499553726</v>
      </c>
      <c r="X18" s="39">
        <f t="shared" si="4"/>
        <v>20732858719</v>
      </c>
    </row>
    <row r="19" spans="1:24" s="64" customFormat="1" x14ac:dyDescent="0.25">
      <c r="A19" s="62"/>
      <c r="B19" s="61" t="s">
        <v>42</v>
      </c>
      <c r="C19" s="62"/>
      <c r="D19" s="62"/>
      <c r="E19" s="63">
        <f>+E25+E31+E37</f>
        <v>719943000000</v>
      </c>
      <c r="F19" s="63">
        <f t="shared" ref="F19:X19" si="5">+F25+F31+F37</f>
        <v>0</v>
      </c>
      <c r="G19" s="63">
        <f t="shared" si="5"/>
        <v>0</v>
      </c>
      <c r="H19" s="63">
        <f t="shared" si="5"/>
        <v>0</v>
      </c>
      <c r="I19" s="63">
        <f t="shared" si="5"/>
        <v>0</v>
      </c>
      <c r="J19" s="63">
        <f t="shared" si="5"/>
        <v>0</v>
      </c>
      <c r="K19" s="63">
        <f t="shared" si="5"/>
        <v>0</v>
      </c>
      <c r="L19" s="63">
        <f t="shared" si="5"/>
        <v>0</v>
      </c>
      <c r="M19" s="63">
        <f t="shared" si="5"/>
        <v>0</v>
      </c>
      <c r="N19" s="63">
        <f t="shared" si="5"/>
        <v>0</v>
      </c>
      <c r="O19" s="63">
        <f t="shared" si="5"/>
        <v>0</v>
      </c>
      <c r="P19" s="63">
        <f t="shared" si="5"/>
        <v>130000000000</v>
      </c>
      <c r="Q19" s="63">
        <f t="shared" si="5"/>
        <v>20732858719</v>
      </c>
      <c r="R19" s="63">
        <f t="shared" si="5"/>
        <v>6233304993</v>
      </c>
      <c r="S19" s="63">
        <f t="shared" si="5"/>
        <v>14499553726</v>
      </c>
      <c r="T19" s="63">
        <f t="shared" si="5"/>
        <v>109267141281</v>
      </c>
      <c r="U19" s="63">
        <f t="shared" si="5"/>
        <v>0</v>
      </c>
      <c r="V19" s="63">
        <f t="shared" si="5"/>
        <v>6233304993</v>
      </c>
      <c r="W19" s="63">
        <f t="shared" si="5"/>
        <v>14499553726</v>
      </c>
      <c r="X19" s="63">
        <f t="shared" si="5"/>
        <v>20732858719</v>
      </c>
    </row>
    <row r="20" spans="1:24" s="64" customFormat="1" x14ac:dyDescent="0.25">
      <c r="A20" s="61"/>
      <c r="B20" s="61" t="s">
        <v>74</v>
      </c>
      <c r="C20" s="61"/>
      <c r="D20" s="61"/>
      <c r="E20" s="65"/>
      <c r="F20" s="65"/>
      <c r="G20" s="65"/>
      <c r="H20" s="65"/>
      <c r="I20" s="65"/>
      <c r="J20" s="65"/>
      <c r="K20" s="65"/>
      <c r="L20" s="65"/>
      <c r="M20" s="65"/>
      <c r="N20" s="65"/>
      <c r="O20" s="65"/>
      <c r="P20" s="65"/>
      <c r="Q20" s="65"/>
      <c r="R20" s="65"/>
      <c r="S20" s="65"/>
      <c r="T20" s="65"/>
      <c r="U20" s="65"/>
      <c r="V20" s="65"/>
      <c r="W20" s="65"/>
      <c r="X20" s="65"/>
    </row>
    <row r="21" spans="1:24" customFormat="1" ht="30" x14ac:dyDescent="0.25">
      <c r="A21" s="48"/>
      <c r="B21" s="41" t="s">
        <v>52</v>
      </c>
      <c r="C21" s="48"/>
      <c r="D21" s="48"/>
      <c r="E21" s="48"/>
      <c r="F21" s="48"/>
      <c r="G21" s="48"/>
      <c r="H21" s="48"/>
      <c r="I21" s="48"/>
      <c r="J21" s="48"/>
      <c r="K21" s="48"/>
      <c r="L21" s="48"/>
      <c r="M21" s="48"/>
      <c r="N21" s="48"/>
      <c r="O21" s="48"/>
      <c r="P21" s="48"/>
      <c r="Q21" s="48"/>
      <c r="R21" s="48"/>
      <c r="S21" s="48"/>
      <c r="T21" s="48"/>
      <c r="U21" s="48"/>
      <c r="V21" s="48"/>
      <c r="W21" s="48"/>
      <c r="X21" s="48"/>
    </row>
    <row r="22" spans="1:24" s="3" customFormat="1" ht="30" x14ac:dyDescent="0.25">
      <c r="A22" s="19"/>
      <c r="B22" s="41" t="s">
        <v>53</v>
      </c>
      <c r="C22" s="5"/>
      <c r="D22" s="5"/>
      <c r="E22" s="39"/>
      <c r="F22" s="39"/>
      <c r="G22" s="39"/>
      <c r="H22" s="39"/>
      <c r="I22" s="39"/>
      <c r="J22" s="39"/>
      <c r="K22" s="39"/>
      <c r="L22" s="39"/>
      <c r="M22" s="39"/>
      <c r="N22" s="39"/>
      <c r="O22" s="39"/>
      <c r="P22" s="39"/>
      <c r="Q22" s="39"/>
      <c r="R22" s="39"/>
      <c r="S22" s="39"/>
      <c r="T22" s="39"/>
      <c r="U22" s="39"/>
      <c r="V22" s="39"/>
      <c r="W22" s="39"/>
      <c r="X22" s="39"/>
    </row>
    <row r="23" spans="1:24" s="3" customFormat="1" hidden="1" x14ac:dyDescent="0.25">
      <c r="A23" s="45"/>
      <c r="B23" s="60" t="s">
        <v>61</v>
      </c>
      <c r="C23" s="46"/>
      <c r="D23" s="46"/>
      <c r="E23" s="47"/>
      <c r="F23" s="47"/>
      <c r="G23" s="47"/>
      <c r="H23" s="47"/>
      <c r="I23" s="47"/>
      <c r="J23" s="47"/>
      <c r="K23" s="47"/>
      <c r="L23" s="47"/>
      <c r="M23" s="47"/>
      <c r="N23" s="47"/>
      <c r="O23" s="47"/>
      <c r="P23" s="47"/>
      <c r="Q23" s="47"/>
      <c r="R23" s="47"/>
      <c r="S23" s="47"/>
      <c r="T23" s="47"/>
      <c r="U23" s="47"/>
      <c r="V23" s="47"/>
      <c r="W23" s="47"/>
      <c r="X23" s="47"/>
    </row>
    <row r="24" spans="1:24" s="23" customFormat="1" hidden="1" x14ac:dyDescent="0.25">
      <c r="A24" s="36" t="s">
        <v>44</v>
      </c>
      <c r="B24" s="22" t="s">
        <v>43</v>
      </c>
      <c r="C24" s="22"/>
      <c r="D24" s="22"/>
      <c r="E24" s="37">
        <f>+E25</f>
        <v>600000000000</v>
      </c>
      <c r="F24" s="37">
        <f t="shared" ref="F24:X24" si="6">+F25</f>
        <v>0</v>
      </c>
      <c r="G24" s="37">
        <f t="shared" si="6"/>
        <v>0</v>
      </c>
      <c r="H24" s="37">
        <f t="shared" si="6"/>
        <v>0</v>
      </c>
      <c r="I24" s="37">
        <f t="shared" si="6"/>
        <v>0</v>
      </c>
      <c r="J24" s="37">
        <f t="shared" si="6"/>
        <v>0</v>
      </c>
      <c r="K24" s="37">
        <f t="shared" si="6"/>
        <v>0</v>
      </c>
      <c r="L24" s="37">
        <f t="shared" si="6"/>
        <v>0</v>
      </c>
      <c r="M24" s="37">
        <f t="shared" si="6"/>
        <v>0</v>
      </c>
      <c r="N24" s="37">
        <f t="shared" si="6"/>
        <v>0</v>
      </c>
      <c r="O24" s="37">
        <f t="shared" si="6"/>
        <v>0</v>
      </c>
      <c r="P24" s="37">
        <f t="shared" si="6"/>
        <v>100000000000</v>
      </c>
      <c r="Q24" s="37">
        <f t="shared" si="6"/>
        <v>4931431719</v>
      </c>
      <c r="R24" s="37">
        <f t="shared" si="6"/>
        <v>4245762719</v>
      </c>
      <c r="S24" s="37">
        <f t="shared" si="6"/>
        <v>685669000</v>
      </c>
      <c r="T24" s="37">
        <f t="shared" si="6"/>
        <v>95068568281</v>
      </c>
      <c r="U24" s="37">
        <f t="shared" si="6"/>
        <v>0</v>
      </c>
      <c r="V24" s="37">
        <f t="shared" si="6"/>
        <v>4245762719</v>
      </c>
      <c r="W24" s="37">
        <f t="shared" si="6"/>
        <v>685669000</v>
      </c>
      <c r="X24" s="37">
        <f t="shared" si="6"/>
        <v>4931431719</v>
      </c>
    </row>
    <row r="25" spans="1:24" s="6" customFormat="1" ht="60" x14ac:dyDescent="0.25">
      <c r="A25" s="25"/>
      <c r="B25" s="26" t="s">
        <v>71</v>
      </c>
      <c r="C25" s="27"/>
      <c r="D25" s="28"/>
      <c r="E25" s="29">
        <v>600000000000</v>
      </c>
      <c r="F25" s="25"/>
      <c r="G25" s="25"/>
      <c r="H25" s="25"/>
      <c r="I25" s="25"/>
      <c r="J25" s="25"/>
      <c r="K25" s="25"/>
      <c r="L25" s="25"/>
      <c r="M25" s="25"/>
      <c r="N25" s="25"/>
      <c r="O25" s="25"/>
      <c r="P25" s="29">
        <v>100000000000</v>
      </c>
      <c r="Q25" s="30">
        <f>+R25+S25</f>
        <v>4931431719</v>
      </c>
      <c r="R25" s="30">
        <v>4245762719</v>
      </c>
      <c r="S25" s="30">
        <v>685669000</v>
      </c>
      <c r="T25" s="30">
        <f>+P25-Q25</f>
        <v>95068568281</v>
      </c>
      <c r="U25" s="30">
        <f>+P25-Q25-T25</f>
        <v>0</v>
      </c>
      <c r="V25" s="30">
        <f>+I25+L25+R25</f>
        <v>4245762719</v>
      </c>
      <c r="W25" s="30">
        <f>+G25-H25-I25+M25+S25</f>
        <v>685669000</v>
      </c>
      <c r="X25" s="30">
        <f>+F25-H25+K25+Q25</f>
        <v>4931431719</v>
      </c>
    </row>
    <row r="26" spans="1:24" s="68" customFormat="1" ht="30" x14ac:dyDescent="0.25">
      <c r="A26" s="66"/>
      <c r="B26" s="67" t="s">
        <v>42</v>
      </c>
      <c r="C26" s="27" t="s">
        <v>32</v>
      </c>
      <c r="D26" s="28" t="s">
        <v>29</v>
      </c>
      <c r="E26" s="29">
        <v>600000000000</v>
      </c>
      <c r="F26" s="25"/>
      <c r="G26" s="25"/>
      <c r="H26" s="25"/>
      <c r="I26" s="25"/>
      <c r="J26" s="25"/>
      <c r="K26" s="25"/>
      <c r="L26" s="25"/>
      <c r="M26" s="25"/>
      <c r="N26" s="25"/>
      <c r="O26" s="25"/>
      <c r="P26" s="29">
        <v>100000000000</v>
      </c>
      <c r="Q26" s="30">
        <f>+R26+S26</f>
        <v>4931431719</v>
      </c>
      <c r="R26" s="30">
        <v>4245762719</v>
      </c>
      <c r="S26" s="30">
        <v>685669000</v>
      </c>
      <c r="T26" s="30">
        <f>+P26-Q26</f>
        <v>95068568281</v>
      </c>
      <c r="U26" s="30">
        <f>+P26-Q26-T26</f>
        <v>0</v>
      </c>
      <c r="V26" s="30">
        <f>+I26+L26+R26</f>
        <v>4245762719</v>
      </c>
      <c r="W26" s="30">
        <f>+G26-H26-I26+M26+S26</f>
        <v>685669000</v>
      </c>
      <c r="X26" s="30">
        <f>+F26-H26+K26+Q26</f>
        <v>4931431719</v>
      </c>
    </row>
    <row r="27" spans="1:24" s="64" customFormat="1" x14ac:dyDescent="0.25">
      <c r="A27" s="61"/>
      <c r="B27" s="61" t="s">
        <v>74</v>
      </c>
      <c r="C27" s="61"/>
      <c r="D27" s="61"/>
      <c r="E27" s="65"/>
      <c r="F27" s="65"/>
      <c r="G27" s="65"/>
      <c r="H27" s="65"/>
      <c r="I27" s="65"/>
      <c r="J27" s="65"/>
      <c r="K27" s="65"/>
      <c r="L27" s="65"/>
      <c r="M27" s="65"/>
      <c r="N27" s="65"/>
      <c r="O27" s="65"/>
      <c r="P27" s="65"/>
      <c r="Q27" s="65"/>
      <c r="R27" s="65"/>
      <c r="S27" s="65"/>
      <c r="T27" s="65"/>
      <c r="U27" s="65"/>
      <c r="V27" s="65"/>
      <c r="W27" s="65"/>
      <c r="X27" s="65"/>
    </row>
    <row r="28" spans="1:24" customFormat="1" ht="30" x14ac:dyDescent="0.25">
      <c r="A28" s="48"/>
      <c r="B28" s="41" t="s">
        <v>52</v>
      </c>
      <c r="C28" s="48"/>
      <c r="D28" s="48"/>
      <c r="E28" s="48"/>
      <c r="F28" s="48"/>
      <c r="G28" s="48"/>
      <c r="H28" s="48"/>
      <c r="I28" s="48"/>
      <c r="J28" s="48"/>
      <c r="K28" s="48"/>
      <c r="L28" s="48"/>
      <c r="M28" s="48"/>
      <c r="N28" s="48"/>
      <c r="O28" s="48"/>
      <c r="P28" s="48"/>
      <c r="Q28" s="48"/>
      <c r="R28" s="48"/>
      <c r="S28" s="48"/>
      <c r="T28" s="48"/>
      <c r="U28" s="48"/>
      <c r="V28" s="48"/>
      <c r="W28" s="48"/>
      <c r="X28" s="48"/>
    </row>
    <row r="29" spans="1:24" s="3" customFormat="1" ht="30" x14ac:dyDescent="0.25">
      <c r="A29" s="19"/>
      <c r="B29" s="41" t="s">
        <v>53</v>
      </c>
      <c r="C29" s="5"/>
      <c r="D29" s="5"/>
      <c r="E29" s="39"/>
      <c r="F29" s="39"/>
      <c r="G29" s="39"/>
      <c r="H29" s="39"/>
      <c r="I29" s="39"/>
      <c r="J29" s="39"/>
      <c r="K29" s="39"/>
      <c r="L29" s="39"/>
      <c r="M29" s="39"/>
      <c r="N29" s="39"/>
      <c r="O29" s="39"/>
      <c r="P29" s="39"/>
      <c r="Q29" s="39"/>
      <c r="R29" s="39"/>
      <c r="S29" s="39"/>
      <c r="T29" s="39"/>
      <c r="U29" s="39"/>
      <c r="V29" s="39"/>
      <c r="W29" s="39"/>
      <c r="X29" s="39"/>
    </row>
    <row r="30" spans="1:24" s="24" customFormat="1" hidden="1" x14ac:dyDescent="0.25">
      <c r="A30" s="31" t="s">
        <v>46</v>
      </c>
      <c r="B30" s="32" t="s">
        <v>45</v>
      </c>
      <c r="C30" s="33"/>
      <c r="D30" s="34"/>
      <c r="E30" s="35">
        <f>+E31</f>
        <v>60000000000</v>
      </c>
      <c r="F30" s="35">
        <f t="shared" ref="F30:X30" si="7">+F31</f>
        <v>0</v>
      </c>
      <c r="G30" s="35">
        <f t="shared" si="7"/>
        <v>0</v>
      </c>
      <c r="H30" s="35">
        <f t="shared" si="7"/>
        <v>0</v>
      </c>
      <c r="I30" s="35">
        <f t="shared" si="7"/>
        <v>0</v>
      </c>
      <c r="J30" s="35">
        <f t="shared" si="7"/>
        <v>0</v>
      </c>
      <c r="K30" s="35">
        <f t="shared" si="7"/>
        <v>0</v>
      </c>
      <c r="L30" s="35">
        <f t="shared" si="7"/>
        <v>0</v>
      </c>
      <c r="M30" s="35">
        <f t="shared" si="7"/>
        <v>0</v>
      </c>
      <c r="N30" s="35">
        <f t="shared" si="7"/>
        <v>0</v>
      </c>
      <c r="O30" s="35">
        <f t="shared" si="7"/>
        <v>0</v>
      </c>
      <c r="P30" s="35">
        <f t="shared" si="7"/>
        <v>15000000000</v>
      </c>
      <c r="Q30" s="35">
        <f t="shared" si="7"/>
        <v>801427000</v>
      </c>
      <c r="R30" s="35">
        <f t="shared" si="7"/>
        <v>756630000</v>
      </c>
      <c r="S30" s="35">
        <f t="shared" si="7"/>
        <v>44797000</v>
      </c>
      <c r="T30" s="35">
        <f t="shared" si="7"/>
        <v>14198573000</v>
      </c>
      <c r="U30" s="35">
        <f t="shared" si="7"/>
        <v>0</v>
      </c>
      <c r="V30" s="35">
        <f t="shared" si="7"/>
        <v>756630000</v>
      </c>
      <c r="W30" s="35">
        <f t="shared" si="7"/>
        <v>44797000</v>
      </c>
      <c r="X30" s="35">
        <f t="shared" si="7"/>
        <v>801427000</v>
      </c>
    </row>
    <row r="31" spans="1:24" s="6" customFormat="1" ht="30" x14ac:dyDescent="0.25">
      <c r="A31" s="13"/>
      <c r="B31" s="49" t="s">
        <v>72</v>
      </c>
      <c r="C31" s="1"/>
      <c r="D31" s="50"/>
      <c r="E31" s="51">
        <v>60000000000</v>
      </c>
      <c r="F31" s="4"/>
      <c r="G31" s="4"/>
      <c r="H31" s="4"/>
      <c r="I31" s="4"/>
      <c r="J31" s="4"/>
      <c r="K31" s="4"/>
      <c r="L31" s="4"/>
      <c r="M31" s="4"/>
      <c r="N31" s="4"/>
      <c r="O31" s="4"/>
      <c r="P31" s="51">
        <v>15000000000</v>
      </c>
      <c r="Q31" s="52">
        <f>+R31+S31</f>
        <v>801427000</v>
      </c>
      <c r="R31" s="52">
        <v>756630000</v>
      </c>
      <c r="S31" s="52">
        <v>44797000</v>
      </c>
      <c r="T31" s="52">
        <f>+P31-Q31</f>
        <v>14198573000</v>
      </c>
      <c r="U31" s="52">
        <f t="shared" ref="U31:U37" si="8">+P31-Q31-T31</f>
        <v>0</v>
      </c>
      <c r="V31" s="52">
        <f t="shared" ref="V31:V37" si="9">+I31+L31+R31</f>
        <v>756630000</v>
      </c>
      <c r="W31" s="52">
        <f t="shared" ref="W31:W37" si="10">+G31-H31-I31+M31+S31</f>
        <v>44797000</v>
      </c>
      <c r="X31" s="52">
        <f t="shared" ref="X31:X37" si="11">+F31-H31+K31+Q31</f>
        <v>801427000</v>
      </c>
    </row>
    <row r="32" spans="1:24" s="68" customFormat="1" ht="30" x14ac:dyDescent="0.25">
      <c r="A32" s="66"/>
      <c r="B32" s="69" t="s">
        <v>42</v>
      </c>
      <c r="C32" s="1" t="s">
        <v>32</v>
      </c>
      <c r="D32" s="50" t="s">
        <v>41</v>
      </c>
      <c r="E32" s="51">
        <v>60000000000</v>
      </c>
      <c r="F32" s="4"/>
      <c r="G32" s="4"/>
      <c r="H32" s="4"/>
      <c r="I32" s="4"/>
      <c r="J32" s="4"/>
      <c r="K32" s="4"/>
      <c r="L32" s="4"/>
      <c r="M32" s="4"/>
      <c r="N32" s="4"/>
      <c r="O32" s="4"/>
      <c r="P32" s="51">
        <v>15000000000</v>
      </c>
      <c r="Q32" s="52">
        <f>+R32+S32</f>
        <v>801427000</v>
      </c>
      <c r="R32" s="52">
        <v>756630000</v>
      </c>
      <c r="S32" s="52">
        <v>44797000</v>
      </c>
      <c r="T32" s="52">
        <f>+P32-Q32</f>
        <v>14198573000</v>
      </c>
      <c r="U32" s="52">
        <f t="shared" ref="U32" si="12">+P32-Q32-T32</f>
        <v>0</v>
      </c>
      <c r="V32" s="52">
        <f t="shared" ref="V32" si="13">+I32+L32+R32</f>
        <v>756630000</v>
      </c>
      <c r="W32" s="52">
        <f t="shared" ref="W32" si="14">+G32-H32-I32+M32+S32</f>
        <v>44797000</v>
      </c>
      <c r="X32" s="52">
        <f t="shared" ref="X32" si="15">+F32-H32+K32+Q32</f>
        <v>801427000</v>
      </c>
    </row>
    <row r="33" spans="1:24" s="64" customFormat="1" x14ac:dyDescent="0.25">
      <c r="A33" s="61"/>
      <c r="B33" s="61" t="s">
        <v>74</v>
      </c>
      <c r="C33" s="61"/>
      <c r="D33" s="61"/>
      <c r="E33" s="65"/>
      <c r="F33" s="65"/>
      <c r="G33" s="65"/>
      <c r="H33" s="65"/>
      <c r="I33" s="65"/>
      <c r="J33" s="65"/>
      <c r="K33" s="65"/>
      <c r="L33" s="65"/>
      <c r="M33" s="65"/>
      <c r="N33" s="65"/>
      <c r="O33" s="65"/>
      <c r="P33" s="65"/>
      <c r="Q33" s="65"/>
      <c r="R33" s="65"/>
      <c r="S33" s="65"/>
      <c r="T33" s="65"/>
      <c r="U33" s="65"/>
      <c r="V33" s="65"/>
      <c r="W33" s="65"/>
      <c r="X33" s="65"/>
    </row>
    <row r="34" spans="1:24" customFormat="1" ht="30" x14ac:dyDescent="0.25">
      <c r="A34" s="48"/>
      <c r="B34" s="41" t="s">
        <v>52</v>
      </c>
      <c r="C34" s="48"/>
      <c r="D34" s="48"/>
      <c r="E34" s="48"/>
      <c r="F34" s="48"/>
      <c r="G34" s="48"/>
      <c r="H34" s="48"/>
      <c r="I34" s="48"/>
      <c r="J34" s="48"/>
      <c r="K34" s="48"/>
      <c r="L34" s="48"/>
      <c r="M34" s="48"/>
      <c r="N34" s="48"/>
      <c r="O34" s="48"/>
      <c r="P34" s="48"/>
      <c r="Q34" s="48"/>
      <c r="R34" s="48"/>
      <c r="S34" s="48"/>
      <c r="T34" s="48"/>
      <c r="U34" s="48"/>
      <c r="V34" s="48"/>
      <c r="W34" s="48"/>
      <c r="X34" s="48"/>
    </row>
    <row r="35" spans="1:24" s="3" customFormat="1" ht="30" x14ac:dyDescent="0.25">
      <c r="A35" s="19"/>
      <c r="B35" s="41" t="s">
        <v>53</v>
      </c>
      <c r="C35" s="5"/>
      <c r="D35" s="5"/>
      <c r="E35" s="39"/>
      <c r="F35" s="39"/>
      <c r="G35" s="39"/>
      <c r="H35" s="39"/>
      <c r="I35" s="39"/>
      <c r="J35" s="39"/>
      <c r="K35" s="39"/>
      <c r="L35" s="39"/>
      <c r="M35" s="39"/>
      <c r="N35" s="39"/>
      <c r="O35" s="39"/>
      <c r="P35" s="39"/>
      <c r="Q35" s="39"/>
      <c r="R35" s="39"/>
      <c r="S35" s="39"/>
      <c r="T35" s="39"/>
      <c r="U35" s="39"/>
      <c r="V35" s="39"/>
      <c r="W35" s="39"/>
      <c r="X35" s="39"/>
    </row>
    <row r="36" spans="1:24" s="24" customFormat="1" hidden="1" x14ac:dyDescent="0.25">
      <c r="A36" s="31" t="s">
        <v>47</v>
      </c>
      <c r="B36" s="32" t="s">
        <v>48</v>
      </c>
      <c r="C36" s="33"/>
      <c r="D36" s="34"/>
      <c r="E36" s="35">
        <f>+E37</f>
        <v>59943000000</v>
      </c>
      <c r="F36" s="35">
        <f t="shared" ref="F36:X36" si="16">+F37</f>
        <v>0</v>
      </c>
      <c r="G36" s="35">
        <f t="shared" si="16"/>
        <v>0</v>
      </c>
      <c r="H36" s="35">
        <f t="shared" si="16"/>
        <v>0</v>
      </c>
      <c r="I36" s="35">
        <f t="shared" si="16"/>
        <v>0</v>
      </c>
      <c r="J36" s="35">
        <f t="shared" si="16"/>
        <v>0</v>
      </c>
      <c r="K36" s="35">
        <f t="shared" si="16"/>
        <v>0</v>
      </c>
      <c r="L36" s="35">
        <f t="shared" si="16"/>
        <v>0</v>
      </c>
      <c r="M36" s="35">
        <f t="shared" si="16"/>
        <v>0</v>
      </c>
      <c r="N36" s="35">
        <f t="shared" si="16"/>
        <v>0</v>
      </c>
      <c r="O36" s="35">
        <f t="shared" si="16"/>
        <v>0</v>
      </c>
      <c r="P36" s="35">
        <f t="shared" si="16"/>
        <v>15000000000</v>
      </c>
      <c r="Q36" s="35">
        <f t="shared" si="16"/>
        <v>15000000000</v>
      </c>
      <c r="R36" s="35">
        <f t="shared" si="16"/>
        <v>1230912274</v>
      </c>
      <c r="S36" s="35">
        <f t="shared" si="16"/>
        <v>13769087726</v>
      </c>
      <c r="T36" s="35">
        <f t="shared" si="16"/>
        <v>0</v>
      </c>
      <c r="U36" s="35">
        <f t="shared" si="16"/>
        <v>0</v>
      </c>
      <c r="V36" s="35">
        <f t="shared" si="16"/>
        <v>1230912274</v>
      </c>
      <c r="W36" s="35">
        <f t="shared" si="16"/>
        <v>13769087726</v>
      </c>
      <c r="X36" s="35">
        <f t="shared" si="16"/>
        <v>15000000000</v>
      </c>
    </row>
    <row r="37" spans="1:24" s="6" customFormat="1" ht="45" x14ac:dyDescent="0.25">
      <c r="A37" s="7"/>
      <c r="B37" s="12" t="s">
        <v>73</v>
      </c>
      <c r="C37" s="8"/>
      <c r="D37" s="9"/>
      <c r="E37" s="10">
        <v>59943000000</v>
      </c>
      <c r="F37" s="7"/>
      <c r="G37" s="7"/>
      <c r="H37" s="7"/>
      <c r="I37" s="7"/>
      <c r="J37" s="7"/>
      <c r="K37" s="7"/>
      <c r="L37" s="7"/>
      <c r="M37" s="7"/>
      <c r="N37" s="7"/>
      <c r="O37" s="7"/>
      <c r="P37" s="10">
        <v>15000000000</v>
      </c>
      <c r="Q37" s="11">
        <f>+R37+S37</f>
        <v>15000000000</v>
      </c>
      <c r="R37" s="11">
        <v>1230912274</v>
      </c>
      <c r="S37" s="11">
        <v>13769087726</v>
      </c>
      <c r="T37" s="11">
        <f>+P37-Q37</f>
        <v>0</v>
      </c>
      <c r="U37" s="11">
        <f t="shared" si="8"/>
        <v>0</v>
      </c>
      <c r="V37" s="11">
        <f t="shared" si="9"/>
        <v>1230912274</v>
      </c>
      <c r="W37" s="11">
        <f t="shared" si="10"/>
        <v>13769087726</v>
      </c>
      <c r="X37" s="11">
        <f t="shared" si="11"/>
        <v>15000000000</v>
      </c>
    </row>
    <row r="38" spans="1:24" s="68" customFormat="1" ht="30" x14ac:dyDescent="0.25">
      <c r="A38" s="66"/>
      <c r="B38" s="69" t="s">
        <v>42</v>
      </c>
      <c r="C38" s="8" t="s">
        <v>32</v>
      </c>
      <c r="D38" s="9" t="s">
        <v>30</v>
      </c>
      <c r="E38" s="10">
        <v>59943000000</v>
      </c>
      <c r="F38" s="7"/>
      <c r="G38" s="7"/>
      <c r="H38" s="7"/>
      <c r="I38" s="7"/>
      <c r="J38" s="7"/>
      <c r="K38" s="7"/>
      <c r="L38" s="7"/>
      <c r="M38" s="7"/>
      <c r="N38" s="7"/>
      <c r="O38" s="7"/>
      <c r="P38" s="10">
        <v>15000000000</v>
      </c>
      <c r="Q38" s="11">
        <f>+R38+S38</f>
        <v>15000000000</v>
      </c>
      <c r="R38" s="11">
        <v>1230912274</v>
      </c>
      <c r="S38" s="11">
        <v>13769087726</v>
      </c>
      <c r="T38" s="11">
        <f>+P38-Q38</f>
        <v>0</v>
      </c>
      <c r="U38" s="11">
        <f t="shared" ref="U38" si="17">+P38-Q38-T38</f>
        <v>0</v>
      </c>
      <c r="V38" s="11">
        <f t="shared" ref="V38" si="18">+I38+L38+R38</f>
        <v>1230912274</v>
      </c>
      <c r="W38" s="11">
        <f t="shared" ref="W38" si="19">+G38-H38-I38+M38+S38</f>
        <v>13769087726</v>
      </c>
      <c r="X38" s="11">
        <f t="shared" ref="X38" si="20">+F38-H38+K38+Q38</f>
        <v>15000000000</v>
      </c>
    </row>
    <row r="39" spans="1:24" s="64" customFormat="1" x14ac:dyDescent="0.25">
      <c r="A39" s="61"/>
      <c r="B39" s="61" t="s">
        <v>74</v>
      </c>
      <c r="C39" s="61"/>
      <c r="D39" s="61"/>
      <c r="E39" s="65"/>
      <c r="F39" s="65"/>
      <c r="G39" s="65"/>
      <c r="H39" s="65"/>
      <c r="I39" s="65"/>
      <c r="J39" s="65"/>
      <c r="K39" s="65"/>
      <c r="L39" s="65"/>
      <c r="M39" s="65"/>
      <c r="N39" s="65"/>
      <c r="O39" s="65"/>
      <c r="P39" s="65"/>
      <c r="Q39" s="65"/>
      <c r="R39" s="65"/>
      <c r="S39" s="65"/>
      <c r="T39" s="65"/>
      <c r="U39" s="65"/>
      <c r="V39" s="65"/>
      <c r="W39" s="65"/>
      <c r="X39" s="65"/>
    </row>
    <row r="40" spans="1:24" customFormat="1" ht="30" x14ac:dyDescent="0.25">
      <c r="A40" s="48"/>
      <c r="B40" s="41" t="s">
        <v>52</v>
      </c>
      <c r="C40" s="48"/>
      <c r="D40" s="48"/>
      <c r="E40" s="48"/>
      <c r="F40" s="48"/>
      <c r="G40" s="48"/>
      <c r="H40" s="48"/>
      <c r="I40" s="48"/>
      <c r="J40" s="48"/>
      <c r="K40" s="48"/>
      <c r="L40" s="48"/>
      <c r="M40" s="48"/>
      <c r="N40" s="48"/>
      <c r="O40" s="48"/>
      <c r="P40" s="48"/>
      <c r="Q40" s="48"/>
      <c r="R40" s="48"/>
      <c r="S40" s="48"/>
      <c r="T40" s="48"/>
      <c r="U40" s="48"/>
      <c r="V40" s="48"/>
      <c r="W40" s="48"/>
      <c r="X40" s="48"/>
    </row>
    <row r="41" spans="1:24" s="3" customFormat="1" ht="30" x14ac:dyDescent="0.25">
      <c r="A41" s="19"/>
      <c r="B41" s="41" t="s">
        <v>53</v>
      </c>
      <c r="C41" s="5"/>
      <c r="D41" s="5"/>
      <c r="E41" s="39"/>
      <c r="F41" s="39"/>
      <c r="G41" s="39"/>
      <c r="H41" s="39"/>
      <c r="I41" s="39"/>
      <c r="J41" s="39"/>
      <c r="K41" s="39"/>
      <c r="L41" s="39"/>
      <c r="M41" s="39"/>
      <c r="N41" s="39"/>
      <c r="O41" s="39"/>
      <c r="P41" s="39"/>
      <c r="Q41" s="39"/>
      <c r="R41" s="39"/>
      <c r="S41" s="39"/>
      <c r="T41" s="39"/>
      <c r="U41" s="39"/>
      <c r="V41" s="39"/>
      <c r="W41" s="39"/>
      <c r="X41" s="39"/>
    </row>
    <row r="42" spans="1:24" s="3" customFormat="1" ht="14.25" x14ac:dyDescent="0.2">
      <c r="A42" s="19">
        <v>2</v>
      </c>
      <c r="B42" s="5" t="s">
        <v>57</v>
      </c>
      <c r="C42" s="5"/>
      <c r="D42" s="5"/>
      <c r="E42" s="39"/>
      <c r="F42" s="39"/>
      <c r="G42" s="39"/>
      <c r="H42" s="39"/>
      <c r="I42" s="39"/>
      <c r="J42" s="39"/>
      <c r="K42" s="39"/>
      <c r="L42" s="39"/>
      <c r="M42" s="39"/>
      <c r="N42" s="39"/>
      <c r="O42" s="39"/>
      <c r="P42" s="39"/>
      <c r="Q42" s="39"/>
      <c r="R42" s="39"/>
      <c r="S42" s="39"/>
      <c r="T42" s="39"/>
      <c r="U42" s="39"/>
      <c r="V42" s="39"/>
      <c r="W42" s="39"/>
      <c r="X42" s="39"/>
    </row>
    <row r="43" spans="1:24" s="3" customFormat="1" ht="14.25" x14ac:dyDescent="0.2">
      <c r="A43" s="19" t="s">
        <v>58</v>
      </c>
      <c r="B43" s="44" t="s">
        <v>59</v>
      </c>
      <c r="C43" s="5"/>
      <c r="D43" s="5"/>
      <c r="E43" s="39"/>
      <c r="F43" s="39"/>
      <c r="G43" s="39"/>
      <c r="H43" s="39"/>
      <c r="I43" s="39"/>
      <c r="J43" s="39"/>
      <c r="K43" s="39"/>
      <c r="L43" s="39"/>
      <c r="M43" s="39"/>
      <c r="N43" s="39"/>
      <c r="O43" s="39"/>
      <c r="P43" s="39"/>
      <c r="Q43" s="39"/>
      <c r="R43" s="39"/>
      <c r="S43" s="39"/>
      <c r="T43" s="39"/>
      <c r="U43" s="39"/>
      <c r="V43" s="39"/>
      <c r="W43" s="39"/>
      <c r="X43" s="39"/>
    </row>
    <row r="44" spans="1:24" s="3" customFormat="1" x14ac:dyDescent="0.2">
      <c r="A44" s="45"/>
      <c r="B44" s="67" t="s">
        <v>42</v>
      </c>
      <c r="C44" s="46"/>
      <c r="D44" s="46"/>
      <c r="E44" s="47"/>
      <c r="F44" s="47"/>
      <c r="G44" s="47"/>
      <c r="H44" s="47"/>
      <c r="I44" s="47"/>
      <c r="J44" s="47"/>
      <c r="K44" s="47"/>
      <c r="L44" s="47"/>
      <c r="M44" s="47"/>
      <c r="N44" s="47"/>
      <c r="O44" s="47"/>
      <c r="P44" s="47"/>
      <c r="Q44" s="47"/>
      <c r="R44" s="47"/>
      <c r="S44" s="47"/>
      <c r="T44" s="47"/>
      <c r="U44" s="47"/>
      <c r="V44" s="47"/>
      <c r="W44" s="47"/>
      <c r="X44" s="47"/>
    </row>
    <row r="45" spans="1:24" s="3" customFormat="1" x14ac:dyDescent="0.25">
      <c r="A45" s="19"/>
      <c r="B45" s="61" t="s">
        <v>74</v>
      </c>
      <c r="C45" s="5"/>
      <c r="D45" s="5"/>
      <c r="E45" s="39"/>
      <c r="F45" s="39"/>
      <c r="G45" s="39"/>
      <c r="H45" s="39"/>
      <c r="I45" s="39"/>
      <c r="J45" s="39"/>
      <c r="K45" s="39"/>
      <c r="L45" s="39"/>
      <c r="M45" s="39"/>
      <c r="N45" s="39"/>
      <c r="O45" s="39"/>
      <c r="P45" s="39"/>
      <c r="Q45" s="39"/>
      <c r="R45" s="39"/>
      <c r="S45" s="39"/>
      <c r="T45" s="39"/>
      <c r="U45" s="39"/>
      <c r="V45" s="39"/>
      <c r="W45" s="39"/>
      <c r="X45" s="39"/>
    </row>
    <row r="46" spans="1:24" customFormat="1" ht="30" x14ac:dyDescent="0.25">
      <c r="A46" s="48"/>
      <c r="B46" s="41" t="s">
        <v>52</v>
      </c>
      <c r="C46" s="48"/>
      <c r="D46" s="48"/>
      <c r="E46" s="48"/>
      <c r="F46" s="48"/>
      <c r="G46" s="48"/>
      <c r="H46" s="48"/>
      <c r="I46" s="48"/>
      <c r="J46" s="48"/>
      <c r="K46" s="48"/>
      <c r="L46" s="48"/>
      <c r="M46" s="48"/>
      <c r="N46" s="48"/>
      <c r="O46" s="48"/>
      <c r="P46" s="48"/>
      <c r="Q46" s="48"/>
      <c r="R46" s="48"/>
      <c r="S46" s="48"/>
      <c r="T46" s="48"/>
      <c r="U46" s="48"/>
      <c r="V46" s="48"/>
      <c r="W46" s="48"/>
      <c r="X46" s="48"/>
    </row>
    <row r="47" spans="1:24" s="3" customFormat="1" ht="30" x14ac:dyDescent="0.25">
      <c r="A47" s="19"/>
      <c r="B47" s="41" t="s">
        <v>53</v>
      </c>
      <c r="C47" s="5"/>
      <c r="D47" s="5"/>
      <c r="E47" s="39"/>
      <c r="F47" s="39"/>
      <c r="G47" s="39"/>
      <c r="H47" s="39"/>
      <c r="I47" s="39"/>
      <c r="J47" s="39"/>
      <c r="K47" s="39"/>
      <c r="L47" s="39"/>
      <c r="M47" s="39"/>
      <c r="N47" s="39"/>
      <c r="O47" s="39"/>
      <c r="P47" s="39"/>
      <c r="Q47" s="39"/>
      <c r="R47" s="39"/>
      <c r="S47" s="39"/>
      <c r="T47" s="39"/>
      <c r="U47" s="39"/>
      <c r="V47" s="39"/>
      <c r="W47" s="39"/>
      <c r="X47" s="39"/>
    </row>
    <row r="48" spans="1:24" s="3" customFormat="1" ht="14.25" x14ac:dyDescent="0.2">
      <c r="A48" s="19">
        <v>1</v>
      </c>
      <c r="B48" s="5" t="s">
        <v>60</v>
      </c>
      <c r="C48" s="5"/>
      <c r="D48" s="5"/>
      <c r="E48" s="39"/>
      <c r="F48" s="39"/>
      <c r="G48" s="39"/>
      <c r="H48" s="39"/>
      <c r="I48" s="39"/>
      <c r="J48" s="39"/>
      <c r="K48" s="39"/>
      <c r="L48" s="39"/>
      <c r="M48" s="39"/>
      <c r="N48" s="39"/>
      <c r="O48" s="39"/>
      <c r="P48" s="39"/>
      <c r="Q48" s="39"/>
      <c r="R48" s="39"/>
      <c r="S48" s="39"/>
      <c r="T48" s="39"/>
      <c r="U48" s="39"/>
      <c r="V48" s="39"/>
      <c r="W48" s="39"/>
      <c r="X48" s="39"/>
    </row>
    <row r="49" spans="1:24" s="6" customFormat="1" x14ac:dyDescent="0.25">
      <c r="A49" s="4"/>
      <c r="B49" s="49" t="s">
        <v>61</v>
      </c>
      <c r="C49" s="1"/>
      <c r="D49" s="50"/>
      <c r="E49" s="51"/>
      <c r="F49" s="4"/>
      <c r="G49" s="4"/>
      <c r="H49" s="4"/>
      <c r="I49" s="4"/>
      <c r="J49" s="4"/>
      <c r="K49" s="4"/>
      <c r="L49" s="4"/>
      <c r="M49" s="4"/>
      <c r="N49" s="4"/>
      <c r="O49" s="4"/>
      <c r="P49" s="51"/>
      <c r="Q49" s="52"/>
      <c r="R49" s="52"/>
      <c r="S49" s="52"/>
      <c r="T49" s="52"/>
      <c r="U49" s="52"/>
      <c r="V49" s="52"/>
      <c r="W49" s="52"/>
      <c r="X49" s="52"/>
    </row>
    <row r="50" spans="1:24" s="3" customFormat="1" x14ac:dyDescent="0.2">
      <c r="A50" s="45"/>
      <c r="B50" s="67" t="s">
        <v>42</v>
      </c>
      <c r="C50" s="46"/>
      <c r="D50" s="46"/>
      <c r="E50" s="47"/>
      <c r="F50" s="47"/>
      <c r="G50" s="47"/>
      <c r="H50" s="47"/>
      <c r="I50" s="47"/>
      <c r="J50" s="47"/>
      <c r="K50" s="47"/>
      <c r="L50" s="47"/>
      <c r="M50" s="47"/>
      <c r="N50" s="47"/>
      <c r="O50" s="47"/>
      <c r="P50" s="47"/>
      <c r="Q50" s="47"/>
      <c r="R50" s="47"/>
      <c r="S50" s="47"/>
      <c r="T50" s="47"/>
      <c r="U50" s="47"/>
      <c r="V50" s="47"/>
      <c r="W50" s="47"/>
      <c r="X50" s="47"/>
    </row>
    <row r="51" spans="1:24" s="3" customFormat="1" x14ac:dyDescent="0.25">
      <c r="A51" s="19"/>
      <c r="B51" s="61" t="s">
        <v>74</v>
      </c>
      <c r="C51" s="5"/>
      <c r="D51" s="5"/>
      <c r="E51" s="39"/>
      <c r="F51" s="39"/>
      <c r="G51" s="39"/>
      <c r="H51" s="39"/>
      <c r="I51" s="39"/>
      <c r="J51" s="39"/>
      <c r="K51" s="39"/>
      <c r="L51" s="39"/>
      <c r="M51" s="39"/>
      <c r="N51" s="39"/>
      <c r="O51" s="39"/>
      <c r="P51" s="39"/>
      <c r="Q51" s="39"/>
      <c r="R51" s="39"/>
      <c r="S51" s="39"/>
      <c r="T51" s="39"/>
      <c r="U51" s="39"/>
      <c r="V51" s="39"/>
      <c r="W51" s="39"/>
      <c r="X51" s="39"/>
    </row>
    <row r="52" spans="1:24" customFormat="1" x14ac:dyDescent="0.25">
      <c r="A52" s="48"/>
      <c r="B52" s="40" t="s">
        <v>52</v>
      </c>
      <c r="C52" s="48"/>
      <c r="D52" s="48"/>
      <c r="E52" s="48"/>
      <c r="F52" s="48"/>
      <c r="G52" s="48"/>
      <c r="H52" s="48"/>
      <c r="I52" s="48"/>
      <c r="J52" s="48"/>
      <c r="K52" s="48"/>
      <c r="L52" s="48"/>
      <c r="M52" s="48"/>
      <c r="N52" s="48"/>
      <c r="O52" s="48"/>
      <c r="P52" s="48"/>
      <c r="Q52" s="48"/>
      <c r="R52" s="48"/>
      <c r="S52" s="48"/>
      <c r="T52" s="48"/>
      <c r="U52" s="48"/>
      <c r="V52" s="48"/>
      <c r="W52" s="48"/>
      <c r="X52" s="48"/>
    </row>
    <row r="53" spans="1:24" s="3" customFormat="1" ht="30" x14ac:dyDescent="0.25">
      <c r="A53" s="19"/>
      <c r="B53" s="41" t="s">
        <v>53</v>
      </c>
      <c r="C53" s="5"/>
      <c r="D53" s="5"/>
      <c r="E53" s="39"/>
      <c r="F53" s="39"/>
      <c r="G53" s="39"/>
      <c r="H53" s="39"/>
      <c r="I53" s="39"/>
      <c r="J53" s="39"/>
      <c r="K53" s="39"/>
      <c r="L53" s="39"/>
      <c r="M53" s="39"/>
      <c r="N53" s="39"/>
      <c r="O53" s="39"/>
      <c r="P53" s="39"/>
      <c r="Q53" s="39"/>
      <c r="R53" s="39"/>
      <c r="S53" s="39"/>
      <c r="T53" s="39"/>
      <c r="U53" s="39"/>
      <c r="V53" s="39"/>
      <c r="W53" s="39"/>
      <c r="X53" s="39"/>
    </row>
    <row r="54" spans="1:24" s="3" customFormat="1" ht="14.25" x14ac:dyDescent="0.2">
      <c r="A54" s="19">
        <v>1</v>
      </c>
      <c r="B54" s="5" t="s">
        <v>60</v>
      </c>
      <c r="C54" s="5"/>
      <c r="D54" s="5"/>
      <c r="E54" s="39"/>
      <c r="F54" s="39"/>
      <c r="G54" s="39"/>
      <c r="H54" s="39"/>
      <c r="I54" s="39"/>
      <c r="J54" s="39"/>
      <c r="K54" s="39"/>
      <c r="L54" s="39"/>
      <c r="M54" s="39"/>
      <c r="N54" s="39"/>
      <c r="O54" s="39"/>
      <c r="P54" s="39"/>
      <c r="Q54" s="39"/>
      <c r="R54" s="39"/>
      <c r="S54" s="39"/>
      <c r="T54" s="39"/>
      <c r="U54" s="39"/>
      <c r="V54" s="39"/>
      <c r="W54" s="39"/>
      <c r="X54" s="39"/>
    </row>
    <row r="55" spans="1:24" s="3" customFormat="1" ht="28.5" x14ac:dyDescent="0.2">
      <c r="A55" s="19" t="s">
        <v>62</v>
      </c>
      <c r="B55" s="44" t="s">
        <v>63</v>
      </c>
      <c r="C55" s="5"/>
      <c r="D55" s="5"/>
      <c r="E55" s="39"/>
      <c r="F55" s="39"/>
      <c r="G55" s="39"/>
      <c r="H55" s="39"/>
      <c r="I55" s="39"/>
      <c r="J55" s="39"/>
      <c r="K55" s="39"/>
      <c r="L55" s="39"/>
      <c r="M55" s="39"/>
      <c r="N55" s="39"/>
      <c r="O55" s="39"/>
      <c r="P55" s="39"/>
      <c r="Q55" s="39"/>
      <c r="R55" s="39"/>
      <c r="S55" s="39"/>
      <c r="T55" s="39"/>
      <c r="U55" s="39"/>
      <c r="V55" s="39"/>
      <c r="W55" s="39"/>
      <c r="X55" s="39"/>
    </row>
    <row r="56" spans="1:24" s="53" customFormat="1" ht="28.5" x14ac:dyDescent="0.25">
      <c r="A56" s="54">
        <v>1</v>
      </c>
      <c r="B56" s="55" t="s">
        <v>54</v>
      </c>
      <c r="C56" s="56"/>
      <c r="D56" s="57"/>
      <c r="E56" s="58"/>
      <c r="F56" s="54"/>
      <c r="G56" s="54"/>
      <c r="H56" s="54"/>
      <c r="I56" s="54"/>
      <c r="J56" s="54"/>
      <c r="K56" s="54"/>
      <c r="L56" s="54"/>
      <c r="M56" s="54"/>
      <c r="N56" s="54"/>
      <c r="O56" s="54"/>
      <c r="P56" s="58"/>
      <c r="Q56" s="59"/>
      <c r="R56" s="59"/>
      <c r="S56" s="59"/>
      <c r="T56" s="59"/>
      <c r="U56" s="59"/>
      <c r="V56" s="59"/>
      <c r="W56" s="59"/>
      <c r="X56" s="59"/>
    </row>
    <row r="57" spans="1:24" s="6" customFormat="1" x14ac:dyDescent="0.25">
      <c r="A57" s="4"/>
      <c r="B57" s="49" t="s">
        <v>61</v>
      </c>
      <c r="C57" s="1"/>
      <c r="D57" s="50"/>
      <c r="E57" s="51"/>
      <c r="F57" s="4"/>
      <c r="G57" s="4"/>
      <c r="H57" s="4"/>
      <c r="I57" s="4"/>
      <c r="J57" s="4"/>
      <c r="K57" s="4"/>
      <c r="L57" s="4"/>
      <c r="M57" s="4"/>
      <c r="N57" s="4"/>
      <c r="O57" s="4"/>
      <c r="P57" s="51"/>
      <c r="Q57" s="52"/>
      <c r="R57" s="52"/>
      <c r="S57" s="52"/>
      <c r="T57" s="52"/>
      <c r="U57" s="52"/>
      <c r="V57" s="52"/>
      <c r="W57" s="52"/>
      <c r="X57" s="52"/>
    </row>
    <row r="58" spans="1:24" s="53" customFormat="1" ht="28.5" x14ac:dyDescent="0.25">
      <c r="A58" s="54">
        <v>2</v>
      </c>
      <c r="B58" s="55" t="s">
        <v>54</v>
      </c>
      <c r="C58" s="56"/>
      <c r="D58" s="57"/>
      <c r="E58" s="58"/>
      <c r="F58" s="54"/>
      <c r="G58" s="54"/>
      <c r="H58" s="54"/>
      <c r="I58" s="54"/>
      <c r="J58" s="54"/>
      <c r="K58" s="54"/>
      <c r="L58" s="54"/>
      <c r="M58" s="54"/>
      <c r="N58" s="54"/>
      <c r="O58" s="54"/>
      <c r="P58" s="58"/>
      <c r="Q58" s="59"/>
      <c r="R58" s="59"/>
      <c r="S58" s="59"/>
      <c r="T58" s="59"/>
      <c r="U58" s="59"/>
      <c r="V58" s="59"/>
      <c r="W58" s="59"/>
      <c r="X58" s="59"/>
    </row>
    <row r="59" spans="1:24" s="53" customFormat="1" ht="57" x14ac:dyDescent="0.25">
      <c r="A59" s="54" t="s">
        <v>64</v>
      </c>
      <c r="B59" s="55" t="s">
        <v>65</v>
      </c>
      <c r="C59" s="56"/>
      <c r="D59" s="57"/>
      <c r="E59" s="58"/>
      <c r="F59" s="54"/>
      <c r="G59" s="54"/>
      <c r="H59" s="54"/>
      <c r="I59" s="54"/>
      <c r="J59" s="54"/>
      <c r="K59" s="54"/>
      <c r="L59" s="54"/>
      <c r="M59" s="54"/>
      <c r="N59" s="54"/>
      <c r="O59" s="54"/>
      <c r="P59" s="58"/>
      <c r="Q59" s="59"/>
      <c r="R59" s="59"/>
      <c r="S59" s="59"/>
      <c r="T59" s="59"/>
      <c r="U59" s="59"/>
      <c r="V59" s="59"/>
      <c r="W59" s="59"/>
      <c r="X59" s="59"/>
    </row>
    <row r="60" spans="1:24" s="53" customFormat="1" ht="14.25" x14ac:dyDescent="0.2">
      <c r="A60" s="19" t="s">
        <v>55</v>
      </c>
      <c r="B60" s="44" t="s">
        <v>66</v>
      </c>
      <c r="C60" s="56"/>
      <c r="D60" s="57"/>
      <c r="E60" s="58"/>
      <c r="F60" s="54"/>
      <c r="G60" s="54"/>
      <c r="H60" s="54"/>
      <c r="I60" s="54"/>
      <c r="J60" s="54"/>
      <c r="K60" s="54"/>
      <c r="L60" s="54"/>
      <c r="M60" s="54"/>
      <c r="N60" s="54"/>
      <c r="O60" s="54"/>
      <c r="P60" s="58"/>
      <c r="Q60" s="59"/>
      <c r="R60" s="59"/>
      <c r="S60" s="59"/>
      <c r="T60" s="59"/>
      <c r="U60" s="59"/>
      <c r="V60" s="59"/>
      <c r="W60" s="59"/>
      <c r="X60" s="59"/>
    </row>
    <row r="61" spans="1:24" s="53" customFormat="1" ht="14.25" x14ac:dyDescent="0.2">
      <c r="A61" s="19">
        <v>1</v>
      </c>
      <c r="B61" s="5" t="s">
        <v>67</v>
      </c>
      <c r="C61" s="56"/>
      <c r="D61" s="57"/>
      <c r="E61" s="58"/>
      <c r="F61" s="54"/>
      <c r="G61" s="54"/>
      <c r="H61" s="54"/>
      <c r="I61" s="54"/>
      <c r="J61" s="54"/>
      <c r="K61" s="54"/>
      <c r="L61" s="54"/>
      <c r="M61" s="54"/>
      <c r="N61" s="54"/>
      <c r="O61" s="54"/>
      <c r="P61" s="58"/>
      <c r="Q61" s="59"/>
      <c r="R61" s="59"/>
      <c r="S61" s="59"/>
      <c r="T61" s="59"/>
      <c r="U61" s="59"/>
      <c r="V61" s="59"/>
      <c r="W61" s="59"/>
      <c r="X61" s="59"/>
    </row>
    <row r="62" spans="1:24" s="53" customFormat="1" x14ac:dyDescent="0.2">
      <c r="A62" s="45"/>
      <c r="B62" s="67" t="s">
        <v>42</v>
      </c>
      <c r="C62" s="56"/>
      <c r="D62" s="57"/>
      <c r="E62" s="58"/>
      <c r="F62" s="54"/>
      <c r="G62" s="54"/>
      <c r="H62" s="54"/>
      <c r="I62" s="54"/>
      <c r="J62" s="54"/>
      <c r="K62" s="54"/>
      <c r="L62" s="54"/>
      <c r="M62" s="54"/>
      <c r="N62" s="54"/>
      <c r="O62" s="54"/>
      <c r="P62" s="58"/>
      <c r="Q62" s="59"/>
      <c r="R62" s="59"/>
      <c r="S62" s="59"/>
      <c r="T62" s="59"/>
      <c r="U62" s="59"/>
      <c r="V62" s="59"/>
      <c r="W62" s="59"/>
      <c r="X62" s="59"/>
    </row>
    <row r="63" spans="1:24" s="53" customFormat="1" x14ac:dyDescent="0.25">
      <c r="A63" s="19"/>
      <c r="B63" s="61" t="s">
        <v>74</v>
      </c>
      <c r="C63" s="56"/>
      <c r="D63" s="57"/>
      <c r="E63" s="58"/>
      <c r="F63" s="54"/>
      <c r="G63" s="54"/>
      <c r="H63" s="54"/>
      <c r="I63" s="54"/>
      <c r="J63" s="54"/>
      <c r="K63" s="54"/>
      <c r="L63" s="54"/>
      <c r="M63" s="54"/>
      <c r="N63" s="54"/>
      <c r="O63" s="54"/>
      <c r="P63" s="58"/>
      <c r="Q63" s="59"/>
      <c r="R63" s="59"/>
      <c r="S63" s="59"/>
      <c r="T63" s="59"/>
      <c r="U63" s="59"/>
      <c r="V63" s="59"/>
      <c r="W63" s="59"/>
      <c r="X63" s="59"/>
    </row>
    <row r="64" spans="1:24" s="53" customFormat="1" x14ac:dyDescent="0.25">
      <c r="A64" s="48"/>
      <c r="B64" s="40" t="s">
        <v>52</v>
      </c>
      <c r="C64" s="56"/>
      <c r="D64" s="57"/>
      <c r="E64" s="58"/>
      <c r="F64" s="54"/>
      <c r="G64" s="54"/>
      <c r="H64" s="54"/>
      <c r="I64" s="54"/>
      <c r="J64" s="54"/>
      <c r="K64" s="54"/>
      <c r="L64" s="54"/>
      <c r="M64" s="54"/>
      <c r="N64" s="54"/>
      <c r="O64" s="54"/>
      <c r="P64" s="58"/>
      <c r="Q64" s="59"/>
      <c r="R64" s="59"/>
      <c r="S64" s="59"/>
      <c r="T64" s="59"/>
      <c r="U64" s="59"/>
      <c r="V64" s="59"/>
      <c r="W64" s="59"/>
      <c r="X64" s="59"/>
    </row>
    <row r="65" spans="1:24" s="53" customFormat="1" ht="30" x14ac:dyDescent="0.25">
      <c r="A65" s="19"/>
      <c r="B65" s="41" t="s">
        <v>53</v>
      </c>
      <c r="C65" s="56"/>
      <c r="D65" s="57"/>
      <c r="E65" s="58"/>
      <c r="F65" s="54"/>
      <c r="G65" s="54"/>
      <c r="H65" s="54"/>
      <c r="I65" s="54"/>
      <c r="J65" s="54"/>
      <c r="K65" s="54"/>
      <c r="L65" s="54"/>
      <c r="M65" s="54"/>
      <c r="N65" s="54"/>
      <c r="O65" s="54"/>
      <c r="P65" s="58"/>
      <c r="Q65" s="59"/>
      <c r="R65" s="59"/>
      <c r="S65" s="59"/>
      <c r="T65" s="59"/>
      <c r="U65" s="59"/>
      <c r="V65" s="59"/>
      <c r="W65" s="59"/>
      <c r="X65" s="59"/>
    </row>
    <row r="66" spans="1:24" s="53" customFormat="1" x14ac:dyDescent="0.25">
      <c r="A66" s="54"/>
      <c r="B66" s="49" t="s">
        <v>61</v>
      </c>
      <c r="C66" s="56"/>
      <c r="D66" s="57"/>
      <c r="E66" s="58"/>
      <c r="F66" s="54"/>
      <c r="G66" s="54"/>
      <c r="H66" s="54"/>
      <c r="I66" s="54"/>
      <c r="J66" s="54"/>
      <c r="K66" s="54"/>
      <c r="L66" s="54"/>
      <c r="M66" s="54"/>
      <c r="N66" s="54"/>
      <c r="O66" s="54"/>
      <c r="P66" s="58"/>
      <c r="Q66" s="59"/>
      <c r="R66" s="59"/>
      <c r="S66" s="59"/>
      <c r="T66" s="59"/>
      <c r="U66" s="59"/>
      <c r="V66" s="59"/>
      <c r="W66" s="59"/>
      <c r="X66" s="59"/>
    </row>
    <row r="67" spans="1:24" s="53" customFormat="1" x14ac:dyDescent="0.25">
      <c r="A67" s="54"/>
      <c r="B67" s="67" t="s">
        <v>42</v>
      </c>
      <c r="C67" s="56"/>
      <c r="D67" s="57"/>
      <c r="E67" s="58"/>
      <c r="F67" s="54"/>
      <c r="G67" s="54"/>
      <c r="H67" s="54"/>
      <c r="I67" s="54"/>
      <c r="J67" s="54"/>
      <c r="K67" s="54"/>
      <c r="L67" s="54"/>
      <c r="M67" s="54"/>
      <c r="N67" s="54"/>
      <c r="O67" s="54"/>
      <c r="P67" s="58"/>
      <c r="Q67" s="59"/>
      <c r="R67" s="59"/>
      <c r="S67" s="59"/>
      <c r="T67" s="59"/>
      <c r="U67" s="59"/>
      <c r="V67" s="59"/>
      <c r="W67" s="59"/>
      <c r="X67" s="59"/>
    </row>
    <row r="68" spans="1:24" s="53" customFormat="1" x14ac:dyDescent="0.25">
      <c r="A68" s="54"/>
      <c r="B68" s="61" t="s">
        <v>74</v>
      </c>
      <c r="C68" s="56"/>
      <c r="D68" s="57"/>
      <c r="E68" s="58"/>
      <c r="F68" s="54"/>
      <c r="G68" s="54"/>
      <c r="H68" s="54"/>
      <c r="I68" s="54"/>
      <c r="J68" s="54"/>
      <c r="K68" s="54"/>
      <c r="L68" s="54"/>
      <c r="M68" s="54"/>
      <c r="N68" s="54"/>
      <c r="O68" s="54"/>
      <c r="P68" s="58"/>
      <c r="Q68" s="59"/>
      <c r="R68" s="59"/>
      <c r="S68" s="59"/>
      <c r="T68" s="59"/>
      <c r="U68" s="59"/>
      <c r="V68" s="59"/>
      <c r="W68" s="59"/>
      <c r="X68" s="59"/>
    </row>
    <row r="69" spans="1:24" s="53" customFormat="1" x14ac:dyDescent="0.25">
      <c r="A69" s="54"/>
      <c r="B69" s="40" t="s">
        <v>52</v>
      </c>
      <c r="C69" s="56"/>
      <c r="D69" s="57"/>
      <c r="E69" s="58"/>
      <c r="F69" s="54"/>
      <c r="G69" s="54"/>
      <c r="H69" s="54"/>
      <c r="I69" s="54"/>
      <c r="J69" s="54"/>
      <c r="K69" s="54"/>
      <c r="L69" s="54"/>
      <c r="M69" s="54"/>
      <c r="N69" s="54"/>
      <c r="O69" s="54"/>
      <c r="P69" s="58"/>
      <c r="Q69" s="59"/>
      <c r="R69" s="59"/>
      <c r="S69" s="59"/>
      <c r="T69" s="59"/>
      <c r="U69" s="59"/>
      <c r="V69" s="59"/>
      <c r="W69" s="59"/>
      <c r="X69" s="59"/>
    </row>
    <row r="70" spans="1:24" s="53" customFormat="1" ht="30" x14ac:dyDescent="0.25">
      <c r="A70" s="54"/>
      <c r="B70" s="41" t="s">
        <v>53</v>
      </c>
      <c r="C70" s="56"/>
      <c r="D70" s="57"/>
      <c r="E70" s="58"/>
      <c r="F70" s="54"/>
      <c r="G70" s="54"/>
      <c r="H70" s="54"/>
      <c r="I70" s="54"/>
      <c r="J70" s="54"/>
      <c r="K70" s="54"/>
      <c r="L70" s="54"/>
      <c r="M70" s="54"/>
      <c r="N70" s="54"/>
      <c r="O70" s="54"/>
      <c r="P70" s="58"/>
      <c r="Q70" s="59"/>
      <c r="R70" s="59"/>
      <c r="S70" s="59"/>
      <c r="T70" s="59"/>
      <c r="U70" s="59"/>
      <c r="V70" s="59"/>
      <c r="W70" s="59"/>
      <c r="X70" s="59"/>
    </row>
    <row r="71" spans="1:24" s="53" customFormat="1" ht="14.25" x14ac:dyDescent="0.2">
      <c r="A71" s="19">
        <v>2</v>
      </c>
      <c r="B71" s="5" t="s">
        <v>67</v>
      </c>
      <c r="C71" s="56"/>
      <c r="D71" s="57"/>
      <c r="E71" s="58"/>
      <c r="F71" s="54"/>
      <c r="G71" s="54"/>
      <c r="H71" s="54"/>
      <c r="I71" s="54"/>
      <c r="J71" s="54"/>
      <c r="K71" s="54"/>
      <c r="L71" s="54"/>
      <c r="M71" s="54"/>
      <c r="N71" s="54"/>
      <c r="O71" s="54"/>
      <c r="P71" s="58"/>
      <c r="Q71" s="59"/>
      <c r="R71" s="59"/>
      <c r="S71" s="59"/>
      <c r="T71" s="59"/>
      <c r="U71" s="59"/>
      <c r="V71" s="59"/>
      <c r="W71" s="59"/>
      <c r="X71" s="59"/>
    </row>
    <row r="72" spans="1:24" s="53" customFormat="1" ht="14.25" x14ac:dyDescent="0.25">
      <c r="A72" s="54" t="s">
        <v>58</v>
      </c>
      <c r="B72" s="55" t="s">
        <v>59</v>
      </c>
      <c r="C72" s="56"/>
      <c r="D72" s="57"/>
      <c r="E72" s="58"/>
      <c r="F72" s="54"/>
      <c r="G72" s="54"/>
      <c r="H72" s="54"/>
      <c r="I72" s="54"/>
      <c r="J72" s="54"/>
      <c r="K72" s="54"/>
      <c r="L72" s="54"/>
      <c r="M72" s="54"/>
      <c r="N72" s="54"/>
      <c r="O72" s="54"/>
      <c r="P72" s="58"/>
      <c r="Q72" s="59"/>
      <c r="R72" s="59"/>
      <c r="S72" s="59"/>
      <c r="T72" s="59"/>
      <c r="U72" s="59"/>
      <c r="V72" s="59"/>
      <c r="W72" s="59"/>
      <c r="X72" s="59"/>
    </row>
    <row r="73" spans="1:24" s="53" customFormat="1" x14ac:dyDescent="0.2">
      <c r="A73" s="45"/>
      <c r="B73" s="67" t="s">
        <v>42</v>
      </c>
      <c r="C73" s="56"/>
      <c r="D73" s="57"/>
      <c r="E73" s="58"/>
      <c r="F73" s="54"/>
      <c r="G73" s="54"/>
      <c r="H73" s="54"/>
      <c r="I73" s="54"/>
      <c r="J73" s="54"/>
      <c r="K73" s="54"/>
      <c r="L73" s="54"/>
      <c r="M73" s="54"/>
      <c r="N73" s="54"/>
      <c r="O73" s="54"/>
      <c r="P73" s="58"/>
      <c r="Q73" s="59"/>
      <c r="R73" s="59"/>
      <c r="S73" s="59"/>
      <c r="T73" s="59"/>
      <c r="U73" s="59"/>
      <c r="V73" s="59"/>
      <c r="W73" s="59"/>
      <c r="X73" s="59"/>
    </row>
    <row r="74" spans="1:24" s="53" customFormat="1" x14ac:dyDescent="0.25">
      <c r="A74" s="19"/>
      <c r="B74" s="61" t="s">
        <v>74</v>
      </c>
      <c r="C74" s="56"/>
      <c r="D74" s="57"/>
      <c r="E74" s="58"/>
      <c r="F74" s="54"/>
      <c r="G74" s="54"/>
      <c r="H74" s="54"/>
      <c r="I74" s="54"/>
      <c r="J74" s="54"/>
      <c r="K74" s="54"/>
      <c r="L74" s="54"/>
      <c r="M74" s="54"/>
      <c r="N74" s="54"/>
      <c r="O74" s="54"/>
      <c r="P74" s="58"/>
      <c r="Q74" s="59"/>
      <c r="R74" s="59"/>
      <c r="S74" s="59"/>
      <c r="T74" s="59"/>
      <c r="U74" s="59"/>
      <c r="V74" s="59"/>
      <c r="W74" s="59"/>
      <c r="X74" s="59"/>
    </row>
    <row r="75" spans="1:24" s="53" customFormat="1" x14ac:dyDescent="0.25">
      <c r="A75" s="48"/>
      <c r="B75" s="40" t="s">
        <v>52</v>
      </c>
      <c r="C75" s="56"/>
      <c r="D75" s="57"/>
      <c r="E75" s="58"/>
      <c r="F75" s="54"/>
      <c r="G75" s="54"/>
      <c r="H75" s="54"/>
      <c r="I75" s="54"/>
      <c r="J75" s="54"/>
      <c r="K75" s="54"/>
      <c r="L75" s="54"/>
      <c r="M75" s="54"/>
      <c r="N75" s="54"/>
      <c r="O75" s="54"/>
      <c r="P75" s="58"/>
      <c r="Q75" s="59"/>
      <c r="R75" s="59"/>
      <c r="S75" s="59"/>
      <c r="T75" s="59"/>
      <c r="U75" s="59"/>
      <c r="V75" s="59"/>
      <c r="W75" s="59"/>
      <c r="X75" s="59"/>
    </row>
    <row r="76" spans="1:24" s="53" customFormat="1" ht="30" x14ac:dyDescent="0.25">
      <c r="A76" s="19"/>
      <c r="B76" s="41" t="s">
        <v>53</v>
      </c>
      <c r="C76" s="56"/>
      <c r="D76" s="57"/>
      <c r="E76" s="58"/>
      <c r="F76" s="54"/>
      <c r="G76" s="54"/>
      <c r="H76" s="54"/>
      <c r="I76" s="54"/>
      <c r="J76" s="54"/>
      <c r="K76" s="54"/>
      <c r="L76" s="54"/>
      <c r="M76" s="54"/>
      <c r="N76" s="54"/>
      <c r="O76" s="54"/>
      <c r="P76" s="58"/>
      <c r="Q76" s="59"/>
      <c r="R76" s="59"/>
      <c r="S76" s="59"/>
      <c r="T76" s="59"/>
      <c r="U76" s="59"/>
      <c r="V76" s="59"/>
      <c r="W76" s="59"/>
      <c r="X76" s="59"/>
    </row>
    <row r="77" spans="1:24" s="53" customFormat="1" ht="14.25" x14ac:dyDescent="0.2">
      <c r="A77" s="19">
        <v>1</v>
      </c>
      <c r="B77" s="42" t="s">
        <v>60</v>
      </c>
      <c r="C77" s="56"/>
      <c r="D77" s="57"/>
      <c r="E77" s="58"/>
      <c r="F77" s="54"/>
      <c r="G77" s="54"/>
      <c r="H77" s="54"/>
      <c r="I77" s="54"/>
      <c r="J77" s="54"/>
      <c r="K77" s="54"/>
      <c r="L77" s="54"/>
      <c r="M77" s="54"/>
      <c r="N77" s="54"/>
      <c r="O77" s="54"/>
      <c r="P77" s="58"/>
      <c r="Q77" s="59"/>
      <c r="R77" s="59"/>
      <c r="S77" s="59"/>
      <c r="T77" s="59"/>
      <c r="U77" s="59"/>
      <c r="V77" s="59"/>
      <c r="W77" s="59"/>
      <c r="X77" s="59"/>
    </row>
    <row r="78" spans="1:24" s="53" customFormat="1" x14ac:dyDescent="0.25">
      <c r="A78" s="54"/>
      <c r="B78" s="67" t="s">
        <v>42</v>
      </c>
      <c r="C78" s="56"/>
      <c r="D78" s="57"/>
      <c r="E78" s="58"/>
      <c r="F78" s="54"/>
      <c r="G78" s="54"/>
      <c r="H78" s="54"/>
      <c r="I78" s="54"/>
      <c r="J78" s="54"/>
      <c r="K78" s="54"/>
      <c r="L78" s="54"/>
      <c r="M78" s="54"/>
      <c r="N78" s="54"/>
      <c r="O78" s="54"/>
      <c r="P78" s="58"/>
      <c r="Q78" s="59"/>
      <c r="R78" s="59"/>
      <c r="S78" s="59"/>
      <c r="T78" s="59"/>
      <c r="U78" s="59"/>
      <c r="V78" s="59"/>
      <c r="W78" s="59"/>
      <c r="X78" s="59"/>
    </row>
    <row r="79" spans="1:24" s="53" customFormat="1" x14ac:dyDescent="0.25">
      <c r="A79" s="54"/>
      <c r="B79" s="61" t="s">
        <v>74</v>
      </c>
      <c r="C79" s="56"/>
      <c r="D79" s="57"/>
      <c r="E79" s="58"/>
      <c r="F79" s="54"/>
      <c r="G79" s="54"/>
      <c r="H79" s="54"/>
      <c r="I79" s="54"/>
      <c r="J79" s="54"/>
      <c r="K79" s="54"/>
      <c r="L79" s="54"/>
      <c r="M79" s="54"/>
      <c r="N79" s="54"/>
      <c r="O79" s="54"/>
      <c r="P79" s="58"/>
      <c r="Q79" s="59"/>
      <c r="R79" s="59"/>
      <c r="S79" s="59"/>
      <c r="T79" s="59"/>
      <c r="U79" s="59"/>
      <c r="V79" s="59"/>
      <c r="W79" s="59"/>
      <c r="X79" s="59"/>
    </row>
    <row r="80" spans="1:24" s="53" customFormat="1" x14ac:dyDescent="0.25">
      <c r="A80" s="54"/>
      <c r="B80" s="40" t="s">
        <v>52</v>
      </c>
      <c r="C80" s="56"/>
      <c r="D80" s="57"/>
      <c r="E80" s="58"/>
      <c r="F80" s="54"/>
      <c r="G80" s="54"/>
      <c r="H80" s="54"/>
      <c r="I80" s="54"/>
      <c r="J80" s="54"/>
      <c r="K80" s="54"/>
      <c r="L80" s="54"/>
      <c r="M80" s="54"/>
      <c r="N80" s="54"/>
      <c r="O80" s="54"/>
      <c r="P80" s="58"/>
      <c r="Q80" s="59"/>
      <c r="R80" s="59"/>
      <c r="S80" s="59"/>
      <c r="T80" s="59"/>
      <c r="U80" s="59"/>
      <c r="V80" s="59"/>
      <c r="W80" s="59"/>
      <c r="X80" s="59"/>
    </row>
    <row r="81" spans="1:24" s="53" customFormat="1" ht="30" x14ac:dyDescent="0.25">
      <c r="A81" s="54"/>
      <c r="B81" s="41" t="s">
        <v>53</v>
      </c>
      <c r="C81" s="56"/>
      <c r="D81" s="57"/>
      <c r="E81" s="58"/>
      <c r="F81" s="54"/>
      <c r="G81" s="54"/>
      <c r="H81" s="54"/>
      <c r="I81" s="54"/>
      <c r="J81" s="54"/>
      <c r="K81" s="54"/>
      <c r="L81" s="54"/>
      <c r="M81" s="54"/>
      <c r="N81" s="54"/>
      <c r="O81" s="54"/>
      <c r="P81" s="58"/>
      <c r="Q81" s="59"/>
      <c r="R81" s="59"/>
      <c r="S81" s="59"/>
      <c r="T81" s="59"/>
      <c r="U81" s="59"/>
      <c r="V81" s="59"/>
      <c r="W81" s="59"/>
      <c r="X81" s="59"/>
    </row>
    <row r="82" spans="1:24" s="3" customFormat="1" ht="14.25" x14ac:dyDescent="0.2">
      <c r="A82" s="5">
        <v>2</v>
      </c>
      <c r="B82" s="42" t="s">
        <v>60</v>
      </c>
      <c r="C82" s="5"/>
      <c r="D82" s="5"/>
      <c r="E82" s="5"/>
      <c r="F82" s="5"/>
      <c r="G82" s="5"/>
      <c r="H82" s="5"/>
      <c r="I82" s="5"/>
      <c r="J82" s="5"/>
      <c r="K82" s="5"/>
      <c r="L82" s="5"/>
      <c r="M82" s="5"/>
      <c r="N82" s="5"/>
      <c r="O82" s="5"/>
      <c r="P82" s="5"/>
      <c r="Q82" s="5"/>
      <c r="R82" s="5"/>
      <c r="S82" s="5"/>
      <c r="T82" s="5"/>
      <c r="U82" s="5"/>
      <c r="V82" s="5"/>
      <c r="W82" s="5"/>
      <c r="X82" s="5"/>
    </row>
    <row r="85" spans="1:24" x14ac:dyDescent="0.25">
      <c r="A85" s="101" t="s">
        <v>68</v>
      </c>
      <c r="B85" s="101"/>
      <c r="C85" s="101"/>
      <c r="D85" s="101"/>
      <c r="E85" s="101"/>
      <c r="F85" s="101"/>
      <c r="G85" s="101"/>
      <c r="H85" s="101"/>
      <c r="I85" s="101"/>
      <c r="J85" s="101"/>
      <c r="K85" s="101"/>
      <c r="L85" s="101"/>
      <c r="M85" s="101"/>
      <c r="N85" s="101"/>
      <c r="O85" s="101" t="s">
        <v>69</v>
      </c>
      <c r="P85" s="101"/>
      <c r="Q85" s="101"/>
      <c r="R85" s="101"/>
      <c r="S85" s="101"/>
      <c r="T85" s="101"/>
      <c r="U85" s="101"/>
      <c r="V85" s="101"/>
      <c r="W85" s="101"/>
      <c r="X85" s="101"/>
    </row>
    <row r="86" spans="1:24" x14ac:dyDescent="0.25">
      <c r="A86" s="99" t="s">
        <v>49</v>
      </c>
      <c r="B86" s="99"/>
      <c r="C86" s="99"/>
      <c r="D86" s="99"/>
      <c r="E86" s="99"/>
      <c r="F86" s="99"/>
      <c r="G86" s="99"/>
      <c r="H86" s="99"/>
      <c r="I86" s="99"/>
      <c r="J86" s="99"/>
      <c r="K86" s="99"/>
      <c r="L86" s="99"/>
      <c r="M86" s="99"/>
      <c r="N86" s="99"/>
      <c r="O86" s="99" t="s">
        <v>50</v>
      </c>
      <c r="P86" s="99"/>
      <c r="Q86" s="99"/>
      <c r="R86" s="99"/>
      <c r="S86" s="99"/>
      <c r="T86" s="99"/>
      <c r="U86" s="99"/>
      <c r="V86" s="99"/>
      <c r="W86" s="99"/>
      <c r="X86" s="99"/>
    </row>
    <row r="87" spans="1:24" x14ac:dyDescent="0.25">
      <c r="A87" s="101"/>
      <c r="B87" s="101"/>
      <c r="C87" s="101"/>
      <c r="D87" s="101"/>
      <c r="E87" s="101"/>
      <c r="F87" s="101"/>
      <c r="G87" s="101"/>
      <c r="H87" s="101"/>
      <c r="I87" s="101"/>
      <c r="J87" s="101"/>
      <c r="K87" s="101"/>
      <c r="L87" s="101"/>
      <c r="M87" s="101"/>
      <c r="N87" s="101"/>
    </row>
  </sheetData>
  <mergeCells count="28">
    <mergeCell ref="Q6:S6"/>
    <mergeCell ref="T6:T7"/>
    <mergeCell ref="U6:U7"/>
    <mergeCell ref="A85:N85"/>
    <mergeCell ref="O85:X85"/>
    <mergeCell ref="K6:M6"/>
    <mergeCell ref="N6:N7"/>
    <mergeCell ref="O6:O7"/>
    <mergeCell ref="P6:P7"/>
    <mergeCell ref="W5:W7"/>
    <mergeCell ref="X5:X7"/>
    <mergeCell ref="J6:J7"/>
    <mergeCell ref="A87:N87"/>
    <mergeCell ref="A86:N86"/>
    <mergeCell ref="O86:X86"/>
    <mergeCell ref="W1:X1"/>
    <mergeCell ref="A3:X3"/>
    <mergeCell ref="A5:A7"/>
    <mergeCell ref="B5:B7"/>
    <mergeCell ref="C5:C7"/>
    <mergeCell ref="D5:D7"/>
    <mergeCell ref="E5:E7"/>
    <mergeCell ref="F5:G6"/>
    <mergeCell ref="H5:H7"/>
    <mergeCell ref="I5:I7"/>
    <mergeCell ref="J5:O5"/>
    <mergeCell ref="P5:U5"/>
    <mergeCell ref="V5:V7"/>
  </mergeCells>
  <pageMargins left="0.2" right="0.2" top="0.75" bottom="0.75" header="0.3" footer="0.3"/>
  <pageSetup paperSize="9" scale="41"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Tong hop</vt:lpstr>
      <vt:lpstr>Sheet1</vt:lpstr>
      <vt:lpstr>1</vt:lpstr>
      <vt:lpstr>'Tong hop'!Print_Titles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Dung</dc:creator>
  <cp:lastModifiedBy>Vân Lê</cp:lastModifiedBy>
  <cp:lastPrinted>2025-02-11T08:44:07Z</cp:lastPrinted>
  <dcterms:created xsi:type="dcterms:W3CDTF">2022-01-17T07:58:30Z</dcterms:created>
  <dcterms:modified xsi:type="dcterms:W3CDTF">2025-02-13T02:22:05Z</dcterms:modified>
</cp:coreProperties>
</file>