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Ê BÁ NINH 2024\2024\CV Ninh thực hiện\THÁNG 01.2024\8\"/>
    </mc:Choice>
  </mc:AlternateContent>
  <bookViews>
    <workbookView xWindow="-120" yWindow="-120" windowWidth="20730" windowHeight="11160" tabRatio="889"/>
  </bookViews>
  <sheets>
    <sheet name="chi tieu chu yeu" sheetId="1" r:id="rId1"/>
    <sheet name=" QLBVR" sheetId="2" r:id="rId2"/>
    <sheet name=" Thu chi NS" sheetId="3" r:id="rId3"/>
    <sheet name=" Giải ngân vốn ĐTXDCB (3)" sheetId="4" r:id="rId4"/>
    <sheet name="CÔNG TRÌNH TRỌNG ĐIỂM" sheetId="5" r:id="rId5"/>
    <sheet name="Doanh nghiệp" sheetId="6" r:id="rId6"/>
    <sheet name="TNGT (2)" sheetId="7" r:id="rId7"/>
  </sheets>
  <definedNames>
    <definedName name="_ftn1" localSheetId="4">'CÔNG TRÌNH TRỌNG ĐIỂM'!#REF!</definedName>
    <definedName name="_ftn2" localSheetId="4">'CÔNG TRÌNH TRỌNG ĐIỂM'!#REF!</definedName>
    <definedName name="_ftn3" localSheetId="4">'CÔNG TRÌNH TRỌNG ĐIỂM'!#REF!</definedName>
    <definedName name="_ftnref1" localSheetId="4">'CÔNG TRÌNH TRỌNG ĐIỂM'!#REF!</definedName>
    <definedName name="_xlnm.Print_Area" localSheetId="3">' Giải ngân vốn ĐTXDCB (3)'!$A$1:$H$84</definedName>
    <definedName name="_xlnm.Print_Area" localSheetId="2">' Thu chi NS'!#REF!</definedName>
    <definedName name="_xlnm.Print_Area" localSheetId="0">'chi tieu chu yeu'!$A$1:$V$45</definedName>
    <definedName name="_xlnm.Print_Titles" localSheetId="3">' Giải ngân vốn ĐTXDCB (3)'!$3:$5</definedName>
    <definedName name="_xlnm.Print_Titles" localSheetId="0">'chi tieu chu yeu'!$4:$5</definedName>
    <definedName name="_xlnm.Print_Titles" localSheetId="4">'CÔNG TRÌNH TRỌNG ĐIỂM'!$3:$3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3" l="1"/>
  <c r="G36" i="3"/>
  <c r="F36" i="3"/>
  <c r="F34" i="3"/>
  <c r="H33" i="3"/>
  <c r="G33" i="3"/>
  <c r="F33" i="3"/>
  <c r="H32" i="3"/>
  <c r="G32" i="3"/>
  <c r="F32" i="3"/>
  <c r="H31" i="3"/>
  <c r="F31" i="3"/>
  <c r="E31" i="3"/>
  <c r="G31" i="3" s="1"/>
  <c r="H30" i="3"/>
  <c r="F30" i="3"/>
  <c r="E30" i="3"/>
  <c r="G30" i="3" s="1"/>
  <c r="G29" i="3"/>
  <c r="F29" i="3"/>
  <c r="H28" i="3"/>
  <c r="G28" i="3"/>
  <c r="F28" i="3"/>
  <c r="H27" i="3"/>
  <c r="G27" i="3"/>
  <c r="F27" i="3"/>
  <c r="H26" i="3"/>
  <c r="G26" i="3"/>
  <c r="F26" i="3"/>
  <c r="H25" i="3"/>
  <c r="G25" i="3"/>
  <c r="F25" i="3"/>
  <c r="H24" i="3"/>
  <c r="G24" i="3"/>
  <c r="F24" i="3"/>
  <c r="E23" i="3"/>
  <c r="H23" i="3" s="1"/>
  <c r="G21" i="3"/>
  <c r="F21" i="3"/>
  <c r="G20" i="3"/>
  <c r="F20" i="3"/>
  <c r="H19" i="3"/>
  <c r="G19" i="3"/>
  <c r="F19" i="3"/>
  <c r="G18" i="3"/>
  <c r="H17" i="3"/>
  <c r="G17" i="3"/>
  <c r="F17" i="3"/>
  <c r="H16" i="3"/>
  <c r="G16" i="3"/>
  <c r="F16" i="3"/>
  <c r="H15" i="3"/>
  <c r="G15" i="3"/>
  <c r="F15" i="3"/>
  <c r="H14" i="3"/>
  <c r="G14" i="3"/>
  <c r="F14" i="3"/>
  <c r="H13" i="3"/>
  <c r="G13" i="3"/>
  <c r="F13" i="3"/>
  <c r="H12" i="3"/>
  <c r="G12" i="3"/>
  <c r="F12" i="3"/>
  <c r="H11" i="3"/>
  <c r="G11" i="3"/>
  <c r="F11" i="3"/>
  <c r="H10" i="3"/>
  <c r="G10" i="3"/>
  <c r="F10" i="3"/>
  <c r="E9" i="3"/>
  <c r="H9" i="3" s="1"/>
  <c r="G9" i="3" l="1"/>
  <c r="G23" i="3"/>
  <c r="E8" i="3"/>
  <c r="F9" i="3"/>
  <c r="F23" i="3"/>
  <c r="G8" i="3" l="1"/>
  <c r="E6" i="3"/>
  <c r="F8" i="3"/>
  <c r="G6" i="3" l="1"/>
  <c r="E5" i="3"/>
  <c r="E7" i="3"/>
  <c r="F6" i="3"/>
  <c r="G5" i="3" l="1"/>
  <c r="H5" i="3"/>
  <c r="F5" i="3"/>
  <c r="F7" i="3"/>
  <c r="G7" i="3"/>
  <c r="C52" i="4" l="1"/>
  <c r="C65" i="4"/>
  <c r="C51" i="4"/>
  <c r="F52" i="4"/>
  <c r="F65" i="4"/>
  <c r="F51"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D65" i="4"/>
  <c r="E65" i="4"/>
  <c r="E52" i="4"/>
  <c r="E51" i="4"/>
  <c r="D52" i="4"/>
  <c r="D51" i="4"/>
  <c r="F6" i="4"/>
  <c r="E6" i="4"/>
  <c r="C6" i="4"/>
  <c r="F7" i="4"/>
  <c r="E7" i="4"/>
  <c r="D7" i="4"/>
  <c r="C7" i="4"/>
  <c r="G6" i="4"/>
  <c r="G7" i="4"/>
  <c r="G8" i="4"/>
  <c r="G22" i="4"/>
  <c r="G24" i="4"/>
  <c r="G25" i="4"/>
  <c r="G26" i="4"/>
  <c r="G27" i="4"/>
  <c r="G28" i="4"/>
  <c r="G29" i="4"/>
  <c r="G30" i="4"/>
  <c r="G31" i="4"/>
  <c r="G32" i="4"/>
  <c r="G33" i="4"/>
  <c r="G34" i="4"/>
  <c r="G35" i="4"/>
  <c r="G36" i="4"/>
  <c r="G37" i="4"/>
  <c r="G38" i="4"/>
  <c r="G39" i="4"/>
  <c r="G40" i="4"/>
  <c r="G41" i="4"/>
  <c r="G42" i="4"/>
  <c r="G43" i="4"/>
  <c r="G44" i="4"/>
  <c r="G45" i="4"/>
  <c r="G46" i="4"/>
  <c r="G47" i="4"/>
  <c r="G48" i="4"/>
  <c r="G49" i="4"/>
  <c r="G50" i="4"/>
  <c r="G23" i="4"/>
  <c r="G10" i="4"/>
  <c r="G11" i="4"/>
  <c r="G12" i="4"/>
  <c r="G13" i="4"/>
  <c r="G14" i="4"/>
  <c r="G15" i="4"/>
  <c r="G16" i="4"/>
  <c r="G17" i="4"/>
  <c r="G18" i="4"/>
  <c r="G19" i="4"/>
  <c r="G20" i="4"/>
  <c r="G21" i="4"/>
  <c r="G9" i="4"/>
  <c r="F22" i="4"/>
  <c r="E22" i="4"/>
  <c r="D22" i="4"/>
  <c r="C22" i="4"/>
  <c r="F8" i="4"/>
  <c r="E8" i="4"/>
  <c r="D8" i="4"/>
  <c r="C8" i="4"/>
  <c r="K51" i="4"/>
  <c r="J7" i="4"/>
</calcChain>
</file>

<file path=xl/comments1.xml><?xml version="1.0" encoding="utf-8"?>
<comments xmlns="http://schemas.openxmlformats.org/spreadsheetml/2006/main">
  <authors>
    <author>Author</author>
  </authors>
  <commentList>
    <comment ref="D14" authorId="0" shapeId="0">
      <text>
        <r>
          <rPr>
            <b/>
            <sz val="9"/>
            <rFont val="Tahoma"/>
            <family val="2"/>
          </rPr>
          <t>Author:</t>
        </r>
        <r>
          <rPr>
            <sz val="9"/>
            <rFont val="Tahoma"/>
            <family val="2"/>
          </rPr>
          <t xml:space="preserve">
Biểu TK</t>
        </r>
      </text>
    </comment>
    <comment ref="K37" authorId="0" shapeId="0">
      <text>
        <r>
          <rPr>
            <b/>
            <sz val="9"/>
            <color indexed="81"/>
            <rFont val="Tahoma"/>
            <family val="2"/>
          </rPr>
          <t>Author:</t>
        </r>
        <r>
          <rPr>
            <sz val="9"/>
            <color indexed="81"/>
            <rFont val="Tahoma"/>
            <family val="2"/>
          </rPr>
          <t xml:space="preserve">
104/111
tương đương tỷ lệ NTM
</t>
        </r>
      </text>
    </comment>
    <comment ref="P37" authorId="0" shapeId="0">
      <text>
        <r>
          <rPr>
            <b/>
            <sz val="9"/>
            <color indexed="81"/>
            <rFont val="Tahoma"/>
            <family val="2"/>
          </rPr>
          <t>Author:</t>
        </r>
        <r>
          <rPr>
            <sz val="9"/>
            <color indexed="81"/>
            <rFont val="Tahoma"/>
            <family val="2"/>
          </rPr>
          <t xml:space="preserve">
tỷ lệ 107/111, tương đương với tỷ lệ NTM
</t>
        </r>
      </text>
    </comment>
  </commentList>
</comments>
</file>

<file path=xl/sharedStrings.xml><?xml version="1.0" encoding="utf-8"?>
<sst xmlns="http://schemas.openxmlformats.org/spreadsheetml/2006/main" count="689" uniqueCount="482">
  <si>
    <t>STT</t>
  </si>
  <si>
    <t>Chỉ tiêu</t>
  </si>
  <si>
    <t>Đơn vị tính</t>
  </si>
  <si>
    <t>Thực hiện 2015</t>
  </si>
  <si>
    <t>Thực hiện 2016</t>
  </si>
  <si>
    <t>Thực hiện 2017</t>
  </si>
  <si>
    <t>Thực hiện 2018</t>
  </si>
  <si>
    <t>Thực hiện 2019</t>
  </si>
  <si>
    <t>Kế hoạch 2020</t>
  </si>
  <si>
    <t>So sanh PA tăng trưởng 6,83% và 3,15%</t>
  </si>
  <si>
    <t>Chỉ tiêu 2016-2020</t>
  </si>
  <si>
    <t>Thực hiện 2016-2020</t>
  </si>
  <si>
    <t>Nội dung phải chỉnh sửa trong báo cáo</t>
  </si>
  <si>
    <t>Ghi chú</t>
  </si>
  <si>
    <t>Kế hoạch 2021</t>
  </si>
  <si>
    <t>Nghị quyết 2021-2025</t>
  </si>
  <si>
    <t>Thực hiện 2021</t>
  </si>
  <si>
    <t>Thực hiện 2022</t>
  </si>
  <si>
    <t>Kế hoạch 2023</t>
  </si>
  <si>
    <t>Thực hiện 2023</t>
  </si>
  <si>
    <t>Kế hoạch 2024</t>
  </si>
  <si>
    <t>PA 6,83%</t>
  </si>
  <si>
    <t>Thực hiện 2020 (3,15%)</t>
  </si>
  <si>
    <t>Tốc độ tăng Tổng sản phẩm trong nước (GRDP)</t>
  </si>
  <si>
    <t>%</t>
  </si>
  <si>
    <t>8,5 - 9</t>
  </si>
  <si>
    <t>8-9,0</t>
  </si>
  <si>
    <t>x</t>
  </si>
  <si>
    <t xml:space="preserve">Đạt </t>
  </si>
  <si>
    <t>7-8</t>
  </si>
  <si>
    <t xml:space="preserve"> 7 - 8</t>
  </si>
  <si>
    <t>7,5-8,5</t>
  </si>
  <si>
    <t>Ngành nông lâm thủy</t>
  </si>
  <si>
    <t>5 - 5,2</t>
  </si>
  <si>
    <t>4,5-4,8</t>
  </si>
  <si>
    <t>4,5 - 5</t>
  </si>
  <si>
    <t>4,5-5,0</t>
  </si>
  <si>
    <t>5,1-5,2</t>
  </si>
  <si>
    <t>Ngành công nghiệp - xây dựng</t>
  </si>
  <si>
    <t>11,2 – 11,5</t>
  </si>
  <si>
    <t>6,3-7,5</t>
  </si>
  <si>
    <t xml:space="preserve"> 9,5 - 11</t>
  </si>
  <si>
    <t>10,6-13,1</t>
  </si>
  <si>
    <t>7,7-8,7</t>
  </si>
  <si>
    <t>Ngành dịch vụ</t>
  </si>
  <si>
    <t>10,1 - 10,5</t>
  </si>
  <si>
    <t>10,2-10,5</t>
  </si>
  <si>
    <t xml:space="preserve"> 8 - 9</t>
  </si>
  <si>
    <t>9,2-9,8</t>
  </si>
  <si>
    <t>Cơ cấu kinh tế</t>
  </si>
  <si>
    <t>Đạt</t>
  </si>
  <si>
    <t>43,1 - 43,2</t>
  </si>
  <si>
    <t>46-46,5</t>
  </si>
  <si>
    <t>39,7 - 39,9</t>
  </si>
  <si>
    <t>35 - 36,5</t>
  </si>
  <si>
    <t>38,4-38,2</t>
  </si>
  <si>
    <t>18,1 - 18,2</t>
  </si>
  <si>
    <t>19,5-20</t>
  </si>
  <si>
    <t>19,2 - 19,3</t>
  </si>
  <si>
    <t>22 - 23,5</t>
  </si>
  <si>
    <t>20,5-20,6</t>
  </si>
  <si>
    <t>19,4-19,5</t>
  </si>
  <si>
    <t>38,6 - 38,8</t>
  </si>
  <si>
    <t>33,5-34</t>
  </si>
  <si>
    <t>40,9 - 41</t>
  </si>
  <si>
    <t>42 - 43,5</t>
  </si>
  <si>
    <t>41,1-41,2</t>
  </si>
  <si>
    <t>GRDP bình quân đầu người</t>
  </si>
  <si>
    <t>Triệu đồng</t>
  </si>
  <si>
    <t>73 - 75</t>
  </si>
  <si>
    <t>70-73</t>
  </si>
  <si>
    <t>77,1-77,8</t>
  </si>
  <si>
    <t>120 - 125</t>
  </si>
  <si>
    <t>83,4-84,5</t>
  </si>
  <si>
    <t>Tốc độ tăng năng suất lao động xã hội bình quân</t>
  </si>
  <si>
    <t>6-7</t>
  </si>
  <si>
    <t>Tổng đầu tư phát triển xã hội % so với GRDP</t>
  </si>
  <si>
    <t>33.300 - 33.800</t>
  </si>
  <si>
    <t>35-36%</t>
  </si>
  <si>
    <t>35 - 36</t>
  </si>
  <si>
    <t>34-35</t>
  </si>
  <si>
    <t>Tổng thu NSNN</t>
  </si>
  <si>
    <t>Tỷ đồng</t>
  </si>
  <si>
    <t>Tăng 10-12%/năm</t>
  </si>
  <si>
    <t>Tăng 14%</t>
  </si>
  <si>
    <t>Hụt thu 1.017 tỷ đồng</t>
  </si>
  <si>
    <t>Vượt</t>
  </si>
  <si>
    <t>Tăng 11-12%/năm</t>
  </si>
  <si>
    <t>Trong đó: thuế phí</t>
  </si>
  <si>
    <t>Tăng từ 12-14%/năm</t>
  </si>
  <si>
    <t>Tăng 11,6%</t>
  </si>
  <si>
    <t>Hụt thu 802 tỷ đồng</t>
  </si>
  <si>
    <t>Tổng kim ngạch xuất khẩu</t>
  </si>
  <si>
    <t>Triệu USD</t>
  </si>
  <si>
    <t>Đạt 750-800 triệu USD; tăng 14-15%/năm</t>
  </si>
  <si>
    <t>708,5; tăng 11,6%/năm</t>
  </si>
  <si>
    <t>Giảm 35 triệu USD so kế hoạch</t>
  </si>
  <si>
    <t>1.610 triệu USD;14 - 15%/năm</t>
  </si>
  <si>
    <t>Tổng lượng khách du lịch qua đăng ký lưu trú</t>
  </si>
  <si>
    <t>Ngàn lượt</t>
  </si>
  <si>
    <t>Bình quân 2016-2019</t>
  </si>
  <si>
    <t>Tăng bq 9%</t>
  </si>
  <si>
    <t>Trong đó: Khách quốc tế</t>
  </si>
  <si>
    <t>chiếm 12 - 13%</t>
  </si>
  <si>
    <t>Tỷ lệ lao động qua đào tạo</t>
  </si>
  <si>
    <t>85-86,5</t>
  </si>
  <si>
    <t>Trong đó: tỷ lệ lao động qua đào tạo được cấp bằng cấp, chứng chỉ</t>
  </si>
  <si>
    <t>Tỷ lệ thất nghiệp</t>
  </si>
  <si>
    <t>&lt; 1,2</t>
  </si>
  <si>
    <t>&lt;1,2</t>
  </si>
  <si>
    <t xml:space="preserve">Trong đó: khu vực thành thị </t>
  </si>
  <si>
    <t>&lt; 1,5</t>
  </si>
  <si>
    <t>&lt; 2</t>
  </si>
  <si>
    <t>&lt;2</t>
  </si>
  <si>
    <t>0,5 – 1,0</t>
  </si>
  <si>
    <t>1,5-2 (chuẩn nghèo 2011-2015)</t>
  </si>
  <si>
    <t>bình quân 1%/năm</t>
  </si>
  <si>
    <t>1-1,5 (tỷ lệ theo chuẩn nghèo cũ: 0,3-0,5)</t>
  </si>
  <si>
    <t>1-1,5</t>
  </si>
  <si>
    <t>3,15</t>
  </si>
  <si>
    <t>2-3</t>
  </si>
  <si>
    <t>bình quân 2,9%/năm</t>
  </si>
  <si>
    <t>2-3 (tỷ lệ theo chuẩn nghèo cũ: 0,5-1)</t>
  </si>
  <si>
    <t>2,5-3</t>
  </si>
  <si>
    <t>Số bác sĩ/vạn dân</t>
  </si>
  <si>
    <t>Bác sĩ/vạn dân</t>
  </si>
  <si>
    <t>7-8,0</t>
  </si>
  <si>
    <t>8,5-9</t>
  </si>
  <si>
    <t>số giường bệnh/vạn dân</t>
  </si>
  <si>
    <t>Giường bệnh/vạn dân</t>
  </si>
  <si>
    <t>24-25</t>
  </si>
  <si>
    <t>Tỷ lệ bảo hiểm y tế toàn dân</t>
  </si>
  <si>
    <t>Tỷ lệ xã đạt bộ tiêu chí quốc gia về y tế</t>
  </si>
  <si>
    <t>100 (Tỷ lệ xã đạt bộ tiêu chí quốc gia về y tế giai đoạn đến năm 2030 đạt 15%)</t>
  </si>
  <si>
    <t>Tỷ lệ xã đạt bộ tiêu chí quốc gia về y tế giai đoạn đến năm 2030 đạt 30%</t>
  </si>
  <si>
    <t>Tỷ lệ tăng dân số tự nhiên</t>
  </si>
  <si>
    <t>Tỷ lệ trường công lập đạt chuẩn quốc gia</t>
  </si>
  <si>
    <t>75 - 80</t>
  </si>
  <si>
    <t>75-80</t>
  </si>
  <si>
    <t>Trên 82</t>
  </si>
  <si>
    <t>82,87</t>
  </si>
  <si>
    <t>83,1</t>
  </si>
  <si>
    <t xml:space="preserve">Tỷ lệ thanh niên trong độ tuổi hoàn thành chương trình trung học phổ thông và tương đương </t>
  </si>
  <si>
    <t>80-82</t>
  </si>
  <si>
    <t xml:space="preserve">Tỷ lệ hộ gia đình được công nhận gia đình văn hóa </t>
  </si>
  <si>
    <t>85-90</t>
  </si>
  <si>
    <t>Tỷ lệ thôn, buôn, tổ dân phố được công nhận và giữ vững danh hiệu thôn, buôn, tổ dân phố văn hóa</t>
  </si>
  <si>
    <t xml:space="preserve">Tỷ lệ xã đạt chuẩn văn hóa nông thôn mới </t>
  </si>
  <si>
    <t>Tỷ lệ phường, thị trấn đạt chuẩn văn minh đô thị</t>
  </si>
  <si>
    <t xml:space="preserve">Tỷ lệ cơ quan, đơn vị, doanh nghiệp đạt chuẩn văn hóa </t>
  </si>
  <si>
    <t>Tỷ lệ chất thải rắn đô thị được thu gom và xử lý</t>
  </si>
  <si>
    <t>91 – 95</t>
  </si>
  <si>
    <t>Trên 95</t>
  </si>
  <si>
    <t>Tỷ lệ cơ sở gây ô nhiễm môi trường nghiêm trọng được xử lý</t>
  </si>
  <si>
    <t>100</t>
  </si>
  <si>
    <t>Tỷ lệ dân số đô thị sử dụng nước sạch</t>
  </si>
  <si>
    <t>Trên 70%</t>
  </si>
  <si>
    <t>Tỷ lệ dân nông thôn sử dụng nước hợp vệ sinh</t>
  </si>
  <si>
    <t>Trên 90%</t>
  </si>
  <si>
    <t>Tỷ lệ che phủ rừng</t>
  </si>
  <si>
    <r>
      <rPr>
        <u/>
        <sz val="13"/>
        <color indexed="8"/>
        <rFont val="Times New Roman"/>
        <family val="1"/>
      </rPr>
      <t>&gt;</t>
    </r>
    <r>
      <rPr>
        <sz val="13"/>
        <color indexed="8"/>
        <rFont val="Times New Roman"/>
        <family val="1"/>
      </rPr>
      <t>55</t>
    </r>
  </si>
  <si>
    <t>Trên 55</t>
  </si>
  <si>
    <t>Chỉ tiêu về nông thôn mới</t>
  </si>
  <si>
    <t>xã, huyện</t>
  </si>
  <si>
    <t>18 xã</t>
  </si>
  <si>
    <t>16 xã</t>
  </si>
  <si>
    <t>11 xã; 01 huyện</t>
  </si>
  <si>
    <t>12 xã, 01 huyện</t>
  </si>
  <si>
    <t>10 xã; 02 huyện (Đạ Tẻh, Cát Tiên)</t>
  </si>
  <si>
    <t>9 xã; 4 huyện (Đức Trọng, Đạ Tẻh, Cát Tiên, Lâm Hà);</t>
  </si>
  <si>
    <t>có thêm 3 xã đạt đạt 19/19 tiêu chí NTM, 02 huyện (Đạ Huoai, Bảo Lâm) đạt chuẩn NTM; 7 xã đạt chuẩn NTM nâng cao, 6 xã đạt chuẩn NTM kiểu mẫu</t>
  </si>
  <si>
    <t>Có thêm 01 xã được công nhận đạt chuẩn nông thôn mới, 08 xã nông thôn mới nâng cao, 04 xã nông thôn mới kiểu mẫu; 01 huyện đạt chuẩn nông thôn mới được công nhận.</t>
  </si>
  <si>
    <t>Tỷ lệ nghèo đa chiều giảm (theo chuẩn nghèo giai đoạn 2022-2025)</t>
  </si>
  <si>
    <t>Trong đó: Mức giảm tỷ lệ nghèo đa chiều dân tộc thiểu số (chuẩn nghèo giai đoạn 2022-2025)</t>
  </si>
  <si>
    <t>Có thêm: 02 xã được công nhận đạt chuẩn nông thôn mới (xã Đạ Tông và xã Đạ M’Rông, huyện Đam Rông) ; 08 xã nông thôn mới nâng cao; 07 xã nông thôn mới kiểu mẫu. Tổng cộng có 109/111 xã đạt chuẩn NTM</t>
  </si>
  <si>
    <t>9-10</t>
  </si>
  <si>
    <t>36,6-36,1</t>
  </si>
  <si>
    <t>44-44,4</t>
  </si>
  <si>
    <t>34-36</t>
  </si>
  <si>
    <t>Có thêm 02 xã nông thôn mới (nâng tổng số xã đạt chuẩn NTM lên 111 xã, đạt 100% số xã toàn tỉnh), 16 xã nông thôn mới nâng cao, 7 xã nông thôn mới kiểu mẫu; các huyện Bảo Lâm, Lạc Dương, Di Linh, Đạ Huoai và Đam Rông hoàn thành các tiêu chí đạt chuẩn huyện nông thôn mới; 02 huyện Đơn Dương, Đạ Tẻh hoàn thành các tiêu chí đạt chuẩn huyện nông thôn mới nâng cao.</t>
  </si>
  <si>
    <t>5,09
(Giảm 4.149 hộ)</t>
  </si>
  <si>
    <t>2,05
(Giảm 6.369 hộ)</t>
  </si>
  <si>
    <t>0,5-1
(Giảm 1.800 - 3.610 hộ)</t>
  </si>
  <si>
    <t>1-2
(Giảm 800 - 1.600 hộ)</t>
  </si>
  <si>
    <t>7,2-7,8
(Quy mô GRDP theo giá hiện hành 127.000 - 127.700 tỷ đồng)</t>
  </si>
  <si>
    <t>95-95,3</t>
  </si>
  <si>
    <t>Địa phương, đơn vị</t>
  </si>
  <si>
    <t>So sánh tăng (+) giảm (-)</t>
  </si>
  <si>
    <t>Đối tượng vi phạm</t>
  </si>
  <si>
    <t>Số vụ (vụ)</t>
  </si>
  <si>
    <t>Thiệt hại</t>
  </si>
  <si>
    <t>Tỷ lệ (%)</t>
  </si>
  <si>
    <t xml:space="preserve">Lâm sản thiệt hại </t>
  </si>
  <si>
    <t>Thiệt hại do phá rừng</t>
  </si>
  <si>
    <t>Đã xác định (vụ)</t>
  </si>
  <si>
    <t>Chưa xác định (vụ)</t>
  </si>
  <si>
    <t>Đà Lạt</t>
  </si>
  <si>
    <t>Lạc Dương</t>
  </si>
  <si>
    <t>Đơn Dương</t>
  </si>
  <si>
    <t>Đức Trọng</t>
  </si>
  <si>
    <t>Lâm Hà</t>
  </si>
  <si>
    <t>Đam Rông</t>
  </si>
  <si>
    <t>Di Linh</t>
  </si>
  <si>
    <t>Bảo Lộc</t>
  </si>
  <si>
    <t>Bảo Lâm</t>
  </si>
  <si>
    <t>Đạ Huoai</t>
  </si>
  <si>
    <t>Đạ Tẻh</t>
  </si>
  <si>
    <t>Cát Tiên</t>
  </si>
  <si>
    <t>Đội KLCĐ&amp;PCCCR số 1</t>
  </si>
  <si>
    <t>Đội KLCĐ&amp;PCCCR số 2</t>
  </si>
  <si>
    <t>HKL VQG Biduop-Núi Bà</t>
  </si>
  <si>
    <t xml:space="preserve">Chi cục Kiểm lâm </t>
  </si>
  <si>
    <t>Tổng cộng</t>
  </si>
  <si>
    <t>TT</t>
  </si>
  <si>
    <t>CHỈ TIÊU</t>
  </si>
  <si>
    <t>DỰ TOÁN NĂM</t>
  </si>
  <si>
    <t>Thực hiện năm 2023</t>
  </si>
  <si>
    <t>% Dự toán năm</t>
  </si>
  <si>
    <t>%CK 2022</t>
  </si>
  <si>
    <t>Trung ương</t>
  </si>
  <si>
    <t>Địa phương</t>
  </si>
  <si>
    <t>%2023
TW</t>
  </si>
  <si>
    <t>%2023
ĐP</t>
  </si>
  <si>
    <t>*</t>
  </si>
  <si>
    <t>TỔNG THU NSNN TRÊN ĐỊA BÀN</t>
  </si>
  <si>
    <t>.</t>
  </si>
  <si>
    <t>TỔNG THU CÂN ĐỐI NSNN</t>
  </si>
  <si>
    <t>A</t>
  </si>
  <si>
    <t>THU NỘI ĐỊA</t>
  </si>
  <si>
    <t>I</t>
  </si>
  <si>
    <t>THUẾ QUẢN LÝ</t>
  </si>
  <si>
    <t>CÁC KHOẢN THUẾ, PHÍ, LỆ PHÍ</t>
  </si>
  <si>
    <t>1.1</t>
  </si>
  <si>
    <t xml:space="preserve"> -DNNN Trung ương</t>
  </si>
  <si>
    <t>1.2</t>
  </si>
  <si>
    <t>- DNNN Địa phương</t>
  </si>
  <si>
    <t>1.3</t>
  </si>
  <si>
    <t>- XN Có vốn ĐTNN</t>
  </si>
  <si>
    <t>1.4</t>
  </si>
  <si>
    <t xml:space="preserve">Thuế CTN - NQD </t>
  </si>
  <si>
    <t>1.5</t>
  </si>
  <si>
    <t>Thuế Thu Nhập cá nhân</t>
  </si>
  <si>
    <t>1.6</t>
  </si>
  <si>
    <t>Thuế bảo vệ môi trường</t>
  </si>
  <si>
    <t>1.7</t>
  </si>
  <si>
    <t>Lệ phí trước bạ</t>
  </si>
  <si>
    <t>1.8</t>
  </si>
  <si>
    <t>Phí - Lệ phí</t>
  </si>
  <si>
    <t>Tr.đó</t>
  </si>
  <si>
    <t>Lệ phí môn bài</t>
  </si>
  <si>
    <t>1.9</t>
  </si>
  <si>
    <t>THUẾ SDĐ, TIỀN THUÊ ĐẤT ĐTNN</t>
  </si>
  <si>
    <t>-</t>
  </si>
  <si>
    <t>Thuế SDĐNN</t>
  </si>
  <si>
    <t>Thuế sử dụng đất phi nông nghiệp</t>
  </si>
  <si>
    <t>Thu tiền thuê đất ĐTNN</t>
  </si>
  <si>
    <t>2</t>
  </si>
  <si>
    <t>THU TỪ ĐẤT NHÀ</t>
  </si>
  <si>
    <t>2.1</t>
  </si>
  <si>
    <t>Thu tiền thuê đất trong nước</t>
  </si>
  <si>
    <t>2.2</t>
  </si>
  <si>
    <t>Thu tiền sử dụng đất</t>
  </si>
  <si>
    <t>2.3</t>
  </si>
  <si>
    <t>Thu tiền cho thuê &amp; Bán nhà SHNN</t>
  </si>
  <si>
    <t>3</t>
  </si>
  <si>
    <t>Thu Xổ Số Kiến Thiết</t>
  </si>
  <si>
    <t>4</t>
  </si>
  <si>
    <t>Thu tiền CQKTKS</t>
  </si>
  <si>
    <t>5</t>
  </si>
  <si>
    <t>Thu cổ tức và lợi nhuận sau thuế</t>
  </si>
  <si>
    <t>II</t>
  </si>
  <si>
    <t>TÀI CHÍNH THU</t>
  </si>
  <si>
    <t>Thu khác ngân sách (thu cân đối)</t>
  </si>
  <si>
    <t>Thu phạt vi phạm hành chính</t>
  </si>
  <si>
    <t>Thu Phạt ATGT</t>
  </si>
  <si>
    <t>III</t>
  </si>
  <si>
    <t>Thu từ quỹ đất công ích &amp; thu hoa lợi khác</t>
  </si>
  <si>
    <t>B</t>
  </si>
  <si>
    <t>CÁC MỤC KHÁC KHÔNG CỘNG TRONG PHẦN TỔNG THU NỘI ĐỊA</t>
  </si>
  <si>
    <t>C</t>
  </si>
  <si>
    <t xml:space="preserve">Thuế XNK, GTGT, TTĐB do HQ Thu </t>
  </si>
  <si>
    <t>Chủ đầu tư</t>
  </si>
  <si>
    <t>Kế hoạch năm 2023</t>
  </si>
  <si>
    <t>Tổng số vốn (triệu đồng)</t>
  </si>
  <si>
    <t>Tỷ lệ bố trí vốn</t>
  </si>
  <si>
    <t>Số dự án</t>
  </si>
  <si>
    <t>Ước số vốn giải ngân (triệu đồng)</t>
  </si>
  <si>
    <t>Tỷ lệ giải ngân (%)</t>
  </si>
  <si>
    <t>I.1</t>
  </si>
  <si>
    <t>Các địa phương</t>
  </si>
  <si>
    <t>UBND thành phố Đà Lạt</t>
  </si>
  <si>
    <t>UBND huyện Di Linh</t>
  </si>
  <si>
    <t>UBND huyện Đức Trọng</t>
  </si>
  <si>
    <t>UBND huyện Cát Tiên</t>
  </si>
  <si>
    <t>UBND huyện Đạ Huoai</t>
  </si>
  <si>
    <t>UBND huyện Đơn Dương</t>
  </si>
  <si>
    <t>UBND huyện Đam Rông</t>
  </si>
  <si>
    <t>UBND huyện Đạ Tẻh</t>
  </si>
  <si>
    <t xml:space="preserve">UBND huyện Bảo Lâm </t>
  </si>
  <si>
    <t>UBND huyện Lạc Dương</t>
  </si>
  <si>
    <t>UBND huyện Lâm Hà</t>
  </si>
  <si>
    <t>UBND thành phố Bảo Lộc</t>
  </si>
  <si>
    <t>I.2</t>
  </si>
  <si>
    <t>Các Sở ngành</t>
  </si>
  <si>
    <t>Công ty cổ phần cấp thoát nước Lâm Đồng</t>
  </si>
  <si>
    <t>Đoàn Kinh tế quốc phòng</t>
  </si>
  <si>
    <t>Bộ Chỉ huy quân sự tỉnh</t>
  </si>
  <si>
    <t>Bệnh viện phục hồi chức năng</t>
  </si>
  <si>
    <t>Sở Lao động - Thương binh và Xã hội</t>
  </si>
  <si>
    <t>Sở Văn hóa, Thể thao và Du lịch</t>
  </si>
  <si>
    <t>Sở Kế hoạch và Đầu tư</t>
  </si>
  <si>
    <t>Cao đẳng Y tế Lâm Đồng</t>
  </si>
  <si>
    <t>Văn phòng UBND tỉnh</t>
  </si>
  <si>
    <t>Sở Xây dựng</t>
  </si>
  <si>
    <t>Cty Phát triển hạ tầng KCN Lộc Sơn - Phú Hội</t>
  </si>
  <si>
    <t>Sở Giao thông Vận tải</t>
  </si>
  <si>
    <t>Ban Quản lý dự án giao thông tỉnh</t>
  </si>
  <si>
    <t>Sở Y tế</t>
  </si>
  <si>
    <t>Bệnh viện Đa khoa tỉnh</t>
  </si>
  <si>
    <t>Tỉnh đoàn Lâm Đồng</t>
  </si>
  <si>
    <t>Văn phòng Tỉnh ủy</t>
  </si>
  <si>
    <t>Ban QLDA ĐTXD công trình DD&amp;CN</t>
  </si>
  <si>
    <t>Công an tỉnh</t>
  </si>
  <si>
    <t>Sở Khoa học và Công nghệ</t>
  </si>
  <si>
    <t>Sở Nông nghiệp và PTNT</t>
  </si>
  <si>
    <t>Sở Giáo dục và Đào tạo</t>
  </si>
  <si>
    <t>Đài Phát thanh - Truyền hình Lâm Đồng</t>
  </si>
  <si>
    <t>Các đơn vị quản lý rừng</t>
  </si>
  <si>
    <t>Bệnh viện II Lâm Đồng</t>
  </si>
  <si>
    <t>Hội Liên hiệp phụ nữ tỉnh</t>
  </si>
  <si>
    <t>Khác</t>
  </si>
  <si>
    <t>Kế hoạch năm 2022 kéo dài</t>
  </si>
  <si>
    <t>II.1</t>
  </si>
  <si>
    <t>II.2</t>
  </si>
  <si>
    <t>Báo Lâm Đồng</t>
  </si>
  <si>
    <t>Ban quản lý KDL quốc gia hồ Tuyền Lâm</t>
  </si>
  <si>
    <t>Trường Chính trị tỉnh Lâm Đồng</t>
  </si>
  <si>
    <t>Dự án, công trình trọng điểm</t>
  </si>
  <si>
    <t>Tình hình thực hiện</t>
  </si>
  <si>
    <t>Nhiệm vụ thời gian tới</t>
  </si>
  <si>
    <t>Dự án Cao tốc Dầu giây - Liên Khương</t>
  </si>
  <si>
    <t>a)</t>
  </si>
  <si>
    <t xml:space="preserve"> Đối với đoạn Tân Phú - Bảo Lộc</t>
  </si>
  <si>
    <t>- Thủ tướng Chính phủ quyết định chủ trương đầu tư (Quyết định số 1386/QĐ-TTg ngày 10/11/2022); tuyến đường có chiều dài khoảng 66 km (đoạn qua địa phận tỉnh Lâm Đồng có chiều dài 55 km), bề rộng nền đường 17m với 04 làn xe, dự kiến tổng mức đầu tư 17.200 tỷ đồng (trong đó, phần vốn nhà nước 6.500 tỷ đồng, phần vốn sở hữu các Nhà đầu tư 1.605 tỷ đồng, vốn huy động khác khoảng 9.095 tỷ đồng).
- Dự án đã được đăng tải thông tin Quyết định chủ trương án; nhà đầu tư đề xuất dự án đã khảo sát địa hình, địa chất, dự kiến hoàn thành báo cáo nghiên cứu khả thi, trình cấp có thẩm quyền phê duyệt trong quý II/2023; lựa chọn đơn vị tư vấn đánh giá tác động môi trường (ĐTM) để triển khai lập hồ sơ ĐTM; các địa phương có tuyến cao tốc đi qua đã sơ bộ thống kê, tính toán khối lượng, phạm vi, diện tích đền bù, giải phóng mặt bằng và dự kiến quỹ đất tái định cư, tái định canh cho dự án.
- Ngày 19/4/2023, UBND tỉnh và Đại diện Công ty cổ phần tập đoàn Đèo Cả ký Văn bản thỏa thuận số 3479/UBND-VBTT về việc lập Báo cáo nghiên cứu khả thi và các nội dung liên quan đến công tác chuẩn bị đầu tư dự án cao tốc đoạn Tân Phú - Bảo Lộc.
- Các đơn vị, địa phương hoàn thành tổ chức cắm mốc giải phóng mặt bằng ngoài thực địa (cắm mốc tạm).
- Ban Thường vụ Tỉnh ủy đã thống nhất tách công tác bồi thường, giải phóng mặt bằng, hỗ trợ tái định cư của dự án đường cao tốc Tân Phú - Bảo Lộc - Liên Khương thành các dự án thành phần và giao UBND các huyện, thành phố có tuyến cao tốc đi qua làm chủ đầu tư tại Kết luận số 695-KL/TU ngày 27/7/2023.
- Ngày 30/8/2023, UBND tỉnh có Tờ trình số 7612/TTr-UBND trình Bộ Nông nghiệp và Phát triển nông thôn thẩm định hồ sơ đề nghị điều chỉnh chủ trương chuyển mục đích sử dụng rừng sang mục đích khác các đoạn điều chỉnh cục bộ hướng tuyến để thực hiện dự án
- Ngày 13/10/2023, UBND có Tờ trình số 8947/TTr-UBND trình Bộ Giao thông vận tải thẩm định báo cáo nghiên cứu khả thi dự án.</t>
  </si>
  <si>
    <t xml:space="preserve">- Ban Quản lý dự án giao thông tỉnh tiếp tục phối hợp nhà đầu tư bám sát các Bộ, ngành Trung ương để triển khai công tác thẩm định Báo cáo nghiên cứu khả thi và hồ sơ thiết kế cơ sở dự án; phối hợp Bộ Tài nguyên và Môi trường hoàn thành thẩm tra Khu chính sách bồi thường, hỗ trợ, tái định cư của dự án để trình Thủ tướng Chính phủ xem xét, phê duyệt.
- Các địa phương triển khai dự án xây dựng cơ sở hạ tầng </t>
  </si>
  <si>
    <t>b)</t>
  </si>
  <si>
    <t>Đối với đoạn Bảo Lộc - Liên Khương</t>
  </si>
  <si>
    <t>- Dự án đã được Hội đồng nhân dân tỉnh thông qua chủ trương đầu tư theo phương thức đối tác công tư (giai đoạn 1) (Nghị quyết số 151/NQ-HĐND ngày 09/12/2022); tuyến đường có chiều dài khoảng 73,64 km, bề rộng nền đường 17m với 04 làn xe, dự kiến tổng mức đầu tư 19.521 tỷ đồng (trong đó, phần vốn nhà nước 7.761 tỷ đồng, phần vốn sở hữu các Nhà đầu tư 1.764 tỷ đồng, vốn huy động khác khoảng 9.996 tỷ đồng).
- UBND tỉnh đã đề nghị các cơ quan Trung ương hỗ trợ vốn ngân sách Trung ương đầu tư đường bộ cao tốc đoạn Bảo Lộc - Liên Khương theo phương thức đối tác công tư.
- UBND tỉnh đã thống nhất nội dung thỏa thuận lập báo cáo nghiên cứu khả thi với liên danh nhà đầu tư đề xuất dự án. Hiện nay, dự án đã hoàn thành bước báo cáo đầu kỳ Báo cáo nghiên cứu khả thi (thống nhất các yếu tố hình học, phương án thiết kế chủ yếu) và đang triển khai bước báo cáo cuối kỳ; triển khai lập hồ sơ đánh giá tác động môi trường, khung chính sách bồi thường,…
- Ngày 12/10/2023, UBND tỉnh đã ký Văn bản thỏa thuận với Công ty cổ phần đầu tư tập đoàn Phương Trang về lập Báo cáo nghiên cứu khả thi và các nội dung liên quan.</t>
  </si>
  <si>
    <t>- Ban Quản lý dự án giao thông tỉnh phối hợp với Nhà đầu tư đề xuất dự án khẩn trương hoàn thiện, trình Báo cáo cuối kỳ hồ sơ Báo cáo nghiên cứu khả thi; báo cáo đánh giá tác động môi trường.
- Hoàn thành việc cắm cọc giải phóng mặt bằng dự án để bàn giao cho các địa phương chuẩn bị trước các hồ sơ, thủ tục để triển khai công tác bồi thường, hỗ trợ giải phóng mặt bằng (trong đó, ưu tiên thực hiện đối với những đoạn tuyến thuận lợi, địa chất ổn định).</t>
  </si>
  <si>
    <t xml:space="preserve">Dự án hồ chứa nước Ta Hoét, huyện Đức Trọng </t>
  </si>
  <si>
    <t>- Dự án có tổng mức đầu tư 981,6 tỷ đồng, quy mô đầu tư, gồm: Công trình đầu mối, cống lấy nước, hệ thống kênh mương; cấp nước tưới và sinh hoạt cho nhân dân (thuộc xã Tân Hội, xã Tân Thành và thị trấn Liên Nghĩa, huyện Đức Trọng). Kế hoạch năm 2023 bố trí 558,9 tỷ đồng, đến ngày 30/10/2023 giải ngân 0,5 tỷ đồng, đạt 0,1% kế hoạch; kế hoạch năm 2022 kéo dài sang năm 2023 là 45 tỷ đồng, chưa giải ngân.
- Ngày 12/7/2023, HĐND tỉnh ban hành Nghị quyết số 181/NQ-HĐND về chủ trương xây dựng hạ tầng khu tái định canh cho các hộ có đất bị thu hồi; đồng thời, điều chỉnh chủ trương đầu tư dự án.
- Về tiến độ xây dựng: đã thi công cơ bản hoàn thành hạng mục cầu giao thông và đang triển khai thực hiện lan can cầu để người dân lưu thông.
Ngày 24/7/2023, UBND tỉnh có Văn bản số 6387/UBND-LN báo cáo Bộ Nông nghiệp và Phát triển nông thôn việc điều chỉnh cục bộ diện tích 32,87ha đất lâm nghiệp ra ngoài quy hoạch 3 loại rừng để thực hiện các thủ tục đầu tư dự án không ảnh hưởng đến quy hoạch 3 loại rừng tỉnh Lâm Đồng theo chỉ tiêu phân bổ đất lâm nghiệp tại Quyết định số 326/QĐ-TTg ngày 09/3/2022 của Thủ tướng Chính phủ.
- UBND huyện Đức Trọng đã ban hành 43 Quyết định phê duyệt phương án hỗ trợ, bồi thường, giải phóng mặt bằng với tổng số tiền bồi thường là 235,9 tỷ đồng/261 hồ sơ trên tổng diện tích 92,6ha; Trung tâm Phát triển quỹ đất huyện Đức Trọng đã thực hiện chi trả 78,4 tỷ đồng/60 hộ trên tổng diện tích khoảng 28,9 ha thuộc khu vực đầu mối; đã tổ chức bàn giao mặt bằng để triển khai thi công cụm đầu mối công trình với diện tích 26,8/98,7ha.
- Tổ công tác chỉ đạo và giải quyết những khó khăn, vướng mắc liên quan đến dự án hồ chứa nước Ta Hoét tiếp tục họp và đôn đốc các sở, ngành, UBND huyện Đức Trọng khẩn trương thực hiện các nhiệm vụ được phân công.</t>
  </si>
  <si>
    <t>- Sở Nông nghiệp và Phát triển đẩy nhanh tiến độ thi công các hạng mục đã được bàn giao mặt bằng, thi công hoàn thiện hạng mục công trình đầu mối; đối với hệ thống kênh, đang hoàn thiện hồ sơ thiết kế bản vẽ thi công, dự kiến tổ chức đấu thầu và trao hợp đồng thi công xây lắp trong tháng 12/2023. Đảm bảo giải ngân 100% kế hoạch vốn bố trí năm 2023 và vốn kéo dài.
- UBND huyện Đức Trọng tiếp tục vận động, thuyết phục các hộ dân đồng thuận phương án bồi thường, giải phóng mặt bằng và bàn giao mặt bằng cho đơn vị thi công. Khẩn trương triển khai thực hiện dự án tái định canh để bố trí đất tái định canh cho các hộ có đất canh tác bị thu hồi theo quy định.
- Các thành viên Tổ công tác tiếp tục thực hiện tốt các nhiệm vụ được phân công.</t>
  </si>
  <si>
    <t>Khu du lịch Đankia - Suối Vàng</t>
  </si>
  <si>
    <t>- Đồ án quy hoạch phân khu Khu du lịch quốc gia Đan kia - Suối Vàng, tỉnh, tỷ lệ 1/2.000 được Hội đồng nhân dân tỉnh thông qua (Nghị quyết số 94/NQ-HĐND ngày 08/7/2022) và UBND tỉnh phê duyệt đồ án (Quyết định số 1839/QĐ-UBND ngày 11/10/2022). 
- Ngày 15/11/2022, Sở Xây dựng tổ chức công bố quy hoạch được duyệt để các tổ chức cơ quan, đơn vị, cá nhân có liên quan biết, thực hiện và giám sát việc thực hiện. 
- Ngày 13/01/2023, UBND tỉnh đã tổ chức buổi làm việc để rà soát quy trình, thủ tục thu hút đầu tư dự án (Thông báo kết luận số 18/TB-UBND ngày 19/01/2023).
- Hiện nay, các sở, ngành đang thực hiện các nội dung tại thông báo kết luận nêu trên, gồm: Xây dựng kế hoạch triển khai đồ án quy hoạch; xây dựng trình tự, thủ tục, phân công nhiệm vụ và thời gian thực hiện để thu hút đầu tư vào dự án; thành lập Tổ tư vấn thu hút đầu tư vào Khu du lịch; rà soát, thống kê các dự án đầu tư đã được chấp thuận triển khai nhưng chồng lấn phạm vi, diện tích quy hoạch…
- Ngày 22/02/2023, UBND tỉnh ban hành Quyết định số 319/QĐ-UBND ngày thành lập Tổ tư vấn thu hút đầu tư dự án Khu du lịch Đan Kia - Suối Vàng.
- Ngày 03/4/2023, UBND tỉnh ban hành Quyết định số 682/QĐ-UBND về việc phê duyệt nhiệm vụ và dự toán chi phí cắm mốc giới đồ án Quy hoạch phân Khu du lịch quốc gia Đan Kia - Suối Vàng, tỷ lệ 1/2.000. Ngày 21/4/2023, UBND tỉnh ban hành Quyết định số 842/QĐ-UBND phê duyệt kế hoạch lựa chọn nhà thầu cắm mốc giới đồ án quy hoạch phân khu Khu du lịch quốc gia Đan Kia - Suối Vàng, tỷ lệ 1/2.000.
- UBND tỉnh đã có văn bản số 7694/UBND-VX2 ngày 05/9/2023 đồng ý về mặt chủ trương cho UBND huyện Lạc Dương thuê tư vấn lập hồ sơ thu hút đầu tư vào Khu du lịch Đankia - Suối Vàng.</t>
  </si>
  <si>
    <t>- Sở Xây dựng:
+ Tham mưu UBND tỉnh ban hành Kế hoạch triển khai thực hiện đồ án Quy hoạch phân khu Khu du lịch quốc gia Đankia - Suối Vàng, hoàn thành trước ngày 31/10/2023.
+ Hoàn thành việc cắm mốc quản lý Quy hoạch phân khu Khu du lịch quốc gia Đankia - Suối Vàng và bàn giao cho địa phương quản lý theo quy định, hoàn thành trong tháng 11/2023.
- UBND huyện Lạc Dương khẩn trương kiểm tra, rà soát, làm rõ tình trạng pháp lý các loại đất trong phạm vi quy hoạch Khu du lịch (đất rừng, đất nông nghiệp, đất ở và các loại đất khác) và giải pháp xử lý đối với từng loại đất khi thu hút đầu tư để đưa vào hồ sơ chủ trương đầu tư dự án.
- Sở Kế hoạch và Đầu tư khẩn trương kiểm tra, rà soát, xác định rõ các nội dung, yêu cầu về lập chủ trương đầu tư và số kinh phí cần thiết để thực hiện hồ sơ thu hút đầu tư vào Khu du lịch, hoàn thành trước ngày 31/10/2023.
- Sở Văn hóa, Thể thao và Du lịch rà soát các quy định pháp luật hiện hành về du lịch, di sản văn hóa và đầu tư; hoàn thành trong tháng 11/2023 và hoàn thành các thủ tục có liên quan trình cấp có thẩm quyền công nhận Khu du lịch quốc gia (khi đáp ứng đủ điều kiện).</t>
  </si>
  <si>
    <t>Khu du lịch Hồ Prenn</t>
  </si>
  <si>
    <t>- UBND tỉnh phê duyệt nhiệm vụ, dự toán quy hoạch phân khu Khu du lịch hồ Prenn (Quyết định số 2316/QĐ-UBND ngày 14/9/2021); địa điểm tại phường 3, 10 và 11, thành phố Đà Lạt; diện tích khoảng l.000ha (trong đó: đất rừng khoảng 679,6ha); giới cận: phía Bắc giáp khu vực đất nông nghiệp; phía Nam giáp khu quy hoạch tái định cư Prenn và đường tránh thành phố Đà Lạt đoạn chân đèo Prenn hướng đi xã Xuân Thọ; phía Đông giáp rừng cảnh quan; phía Tây giáp đường Mimosa.
- Hội đồng thẩm định đã tổ chức họp thẩm định đồ án quy hoạch ngày 15/3/2022. Hiện nay, Sở Xây dựng đã rà soát, đề xuất phương án xử lý chuyển tiếp đối với tài trợ ý tưởng quy hoạch (Báo cáo số 1731/BC-SXD ngày 25/7/2023) theo hướng tiếp tục thực hiện tài trợ kinh phí.
- UBND tỉnh có Văn bản số 9454/UBND-QH ngày 30/10/2023 giao Sở Xây dựng tích hợp các nội dung, phương án, chỉ tiêu quy hoạch đồ án quy hoạch phân khu Khu du lịch hồ Prenn vào đồ án điều chỉnh tổng thể Quy hoạch chung thành phố Đà Lạt và vùng phụ cận.</t>
  </si>
  <si>
    <t>- Sở Xây dựng khẩn trương thực hiện các bước tiếp theo làm cơ sở phê duyệt Quy hoạch dự án; hoàn thành trong tháng 11/2023; Ban QLDAĐTXD công trình dân dụng và công nghiệp hoàn thành cắm mốc xây dựng ngoài thực địa trong quý I/2024.
- UBND thành phố Đà Lạt lập đề xuất dự án đầu tư: căn cứ quy hoạch được phê duyệt và công bố, triển khai công tác lập hồ sơ chủ trương đầu tư, chuyển mục đích sử dụng rừng làm cơ sở triển khai các bước tiếp theo; hoàn thành trong quý I/2024.</t>
  </si>
  <si>
    <t>Khu du lịch Núi Sa Pung</t>
  </si>
  <si>
    <t>- UBND tỉnh chấp thuận cho Công ty cổ phần đầu tư kinh doanh địa ốc Hưng Thịnh khảo sát, lập quy hoạch dự án Khu du lịch Núi Sa Pung (Văn bản số 1192/UBND-VX2 ngày 05/03/2020). Tuy nhiên, do Đồ án Quy hoạch chung thành phố Bảo Lộc và vùng phụ cận chưa được phê duyệt nên chưa đủ cơ sở để tổ chức thẩm định và trình phê duyệt nhiệm vụ, dự toán lập Quy hoạch phân khu tỷ lệ 1/2.000 Khu du lịch núi Sapung.
- UBND tỉnh đã phê duyệt Quy hoạch chung thành phố Bảo Lộc và vùng phụ cận tại Quyết định số 1194/QĐ-UBND ngày 16/6/2023, làm cơ sở triển khai công tác lập quy hoạch dự án.</t>
  </si>
  <si>
    <t>- Sở Xây dựng khẩn trương hoàn thành hồ sơ nhiệm vụ, dự toán lập quy hoạch phân khu dự án; trình thông qua Nghị quyết HĐND tỉnh (kỳ họp cuối năm 2023); hoàn thiện và trình UBND tỉnh xem xét, phê duyệt theo quy định. Hoàn thành việc lập, thẩm định, trình phê duyệt quy hoạch phân khu trong tháng 6/2024.
- Sở Xây dựng hoàn thành việc cắm mốc xây dựng ngoài thực địa trong tháng 7/2024.
- UBND thành phố Bảo Lộc, huyện Bảo Lâm căn cứ quy hoạch được phê duyệt và công bố, triển khai công tác lập hồ sơ chủ trương đầu tư, chuyển mục đích sử dụng rừng làm cơ sở triển khai các bước tiếp theo; hoàn thành trong tháng 9/2024.</t>
  </si>
  <si>
    <t>Dự án Khu đô thị thương mại, du lịch, nghỉ dưỡng sinh thái Đại Ninh</t>
  </si>
  <si>
    <t>- Dự án được UBND tỉnh cấp Giấy chứng nhận đầu tư số 42121000716, ngày 30/12/2010 cho Công ty cổ phần đầu tư du lịch Sài Gòn Đại Ninh với mục tiêu đầu tư xây dựng, kinh doanh Khu đô thị thương mại, du lịch, nghỉ dưỡng sinh thái; quy mô đầu tư, gồm: các khu biệt thự, công trình công cộng, cây xanh công viên; diện tích đất khoảng 3.595,5 ha, tổng vốn đầu tư 25.243 tỷ đồng. 
- Công ty đã hoàn thành một số thủ tục và xây dựng một số công trình kiến trúc( ), san gạt đường giao thông và rải cấp phối một số đoạn đường; vốn đã đầu tư 2.296 triệu đồng, chiếm 9% tổng mức đầu tư.
- UBND tỉnh thống nhất chủ trương điều chỉnh dự án (Văn bản số 245/UBND-VX2 ngày 12/01/2022); gia hạn thời gian đưa đất vào sử dụng (Văn bản 725/UBND-ĐC ngày 28/01/2022); điều chỉnh tiến độ đầu tư dự án (Văn bản số 1932/UBND-VX2 ngày 24/3/2022);…
- Công ty đã thực hiện ký quỹ đảm bảo thực hiện dự án, nộp bản cam kết tiến độ. Sở Kế hoạch và Đầu tư cấp Giấy chứng nhận đăng ký đầu tư 5522751007 ngày 05/8/2022.</t>
  </si>
  <si>
    <t>Hiện nay, UBND tỉnh đang chỉ đạo các sở, ban, ngành cung cấp hồ sơ, tài liệu liên quan đến dự án Khu đô thị thương mại, du lịch, nghỉ dưỡng sinh thái Đại Ninh của Công ty cổ phần đầu tư du lịch Sài Gòn Đại Ninh.</t>
  </si>
  <si>
    <t xml:space="preserve">Đề án xây dựng thành phố Đà Lạt trở thành thành phố thông minh </t>
  </si>
  <si>
    <t>- Các dự án đầu tư công được bố trí vốn ngân sách tỉnh triển khai trong giai đoạn 2021-2025:
+ Dự án Xây dựng Trung tâm giám sát an toàn, an ninh tập trung và đô thị thông minh tỉnh Lâm Đồng (do Sở Thông tin và Truyền thông làm chủ đầu tư) đã được UBND tỉnh phê duyệt báo cáo kinh tế - kỹ thuật với tổng mức đầu tư 9.342 triệu đồng, thời gian thực hiện giai đoạn 2020-2022. Đến nay, dự án đã được bố trí dứt điểm 9.261 triệu đồng và bàn giao đưa vào sử dụng.
+ Dự án Đầu tư hệ thống quản lý họp trực tuyến tập trung tỉnh Lâm Đồng và 08 điểm cầu cấp tỉnh (do Sở Thông tin và Truyền thông làm chủ đầu tư) được UBND tỉnh phê duyệt báo cáo kinh tế - kỹ thuật với tổng mức đầu tư 13.483 triệu đồng, thời gian thực hiện giai đoạn 2020-2024. Dự án đã được bố trí dứt điểm 13.400 triệu đồng và bàn giao đưa vào sử dụng.
+ Đầu tư thiết bị cho Trung tâm điều hành Đô thị thông minh (IOC) (do UBND thành phố Đà Lạt làm chủ đầu tư) được UBND thành phố Đà Lạt phê duyệt báo cáo kinh tế - kỹ thuật với tổng mức đầu tư 5.816 triệu đồng, thời gian thực hiện giai đoạn 2020-2021. Dự án đã được bố trí dứt điểm 5.409 triệu đồng và bàn giao đưa vào sử dụng. 
- Các dự án sử dụng vốn sự nghiệp hoặc theo hình thức thuê dịch vụ công nghệ thông tin: bao gồm 11 dự án thành phần; trong đó: 10 dự án đã triển khai thực hiện (chủ yếu theo hình thức thuê hạ tầng công nghệ thông tin); 01 dự án chưa triển khai thực hiện.
- Đầu tư theo hình thức xã hội hóa, bao gồm 02 nhóm nhiệm vụ, giải pháp, được chia thành 05 dự án thành phần.</t>
  </si>
  <si>
    <t>Sở Thông tin và Truyền thông chủ trì, phối hợp với các sở, ngành và UBND thành phố Đà Lạt rà soát Đề án, xác định các dự án cần thiết đầu tư và các dự án không còn phù hợp để đầu tư tập trung, tránh dàn trải, phát huy hiệu quả đầu tư.</t>
  </si>
  <si>
    <t xml:space="preserve">Dự án Khu trung tâm Hòa Bình </t>
  </si>
  <si>
    <t>- Khu vực trung tâm Hòa Bình được UBND tỉnh phê duyệt quy hoạch chi tiết và thiết kế đô thị (Quyết định số 229/QĐ-UBND ngày 12/02/2019), với diện tích 30ha; trong đó, có 6 vị trí thu hút đầu tư, gồm: Trung tâm thương mại Hòa Bình 1, Trung tâm thương mại Hòa Bình 2, Khu thương mại gallery, Khu thương mại gallery, Dãy phố thương mại, Khách sạn đồi Dinh.
- Ban Thường vụ Tỉnh ủy đã thống nhất chủ trương về phương án kiến trúc (Kết luận số 130-KL/TU ngày 12/4/2021), việc triển khai đồ án Quy hoạch chi tiết và thiết kế đô thị Khu Trung tâm Hòa Bình.
- Hiện nay, Hồ sơ Điều chỉnh cục bộ Quy hoạch chi tiết và Thiết kế đô thị, tỷ lệ 1/500 khu vực trung tâm Hòa Bình đã được Hội đồng thẩm định (Thông báo số 211/TB-HĐTĐQH ngày 09/6/2023); Sở Xây dựng đã báo cáo UBND tỉnh các nội dung điều chỉnh theo ý kiến của Hội đồng thẩm định (Văn bản số 1729/SXD-QHKT ngày 25/7/2023). Ngày 22/8/2023, UBND tỉnh đã tổ chức buổi làm việc nghe báo cáo đồ án điều chỉnh cục bộ Quy hoạch chi tiết và Thiết kế đô thị tỷ lệ 1/500, khu vực trung tâm Hòa Bình.
- UBND tỉnh đã tổ chức họp nghe báo cáo, góp ý của các chuyên gia đối với đồ án quy hoạch ngày 07/11/2023, Sở Xây dựng đang thực hiện theo nội dung kết luận.</t>
  </si>
  <si>
    <t>- Sở Xây dựng hoàn thiện đồ án điều chỉnh cục bộ Quy hoạch chi tiết và Thiết kế đô thị, tỷ lệ 1/500 khu vực trung tâm Hòa Bình, thành phố Đà Lạt trình Hội đồng thẩm định và báo cáo UBND tỉnh phê duyệt; hoàn thành trong tháng 9/2023. 
- Trên cơ sở quy hoạch được duyệt, Sở Kế hoạch và Đầu tư tiến hành xây dựng trình tự các nhiệm vụ, công việc cần làm đến khi hoàn thành việc thu hút đầu tư (tháng 10/2023); Sở Xây dựng ban hành Kế hoạch triển khai thực hiện Đồ án quy hoạch (tháng 10/2023); UBND thành phố Đà Lạt đề xuất dự án đầu tư trong tháng 12/2023.
- Công tác bồi thường giải phóng mặt bằng: UBND thành phố Đà Lạt chủ động xây dựng kế hoạch và triển khai thực hiện các nội dung nhiệm vụ liên quan đến công tác bồi thường, giải phóng mặt bằng, chỉnh trang đô thị (trong quý IV/2023).</t>
  </si>
  <si>
    <t>Dự án hồ chứa nước Đông Thanh, huyện Lâm Hà</t>
  </si>
  <si>
    <t>- Dự án đã được bố trí 494,105 tỷ đồng từ nguồn ngân sách Trung ương; kế hoạch vốn năm 2023 bố trí 164,105 tỷ đồng, đã giải ngân 7,9 tỷ đồng, đạt 4,8% kế hoạch; kế hoạch vốn năm 2022 kéo dài sang năm 2023: 45,174 tỷ đồng, đã giải ngân 2,2 tỷ đồng, đạt 4,9% kế hoạch
- Về công tác bồi thường giải phóng mặt bằng:
+ Lòng hồ và cụm công trình đầu mối: Đến nay, đã chi trả tiền đối với 63 hộ/64 hộ, tương ứng với diện tích 36,1 ha với tổng số tiền gần 140 tỷ đồng. 
+ Tuyến kênh: UBND tỉnh chấp thuận ranh giới thu hồi đất tại văn bản số 9098/UBND-ĐC ngày 9/12/2021. UBND huyện Lâm Hà đang tổ chức lập phương án giá đất để BTGPMB tuyến kênh.
+ Công tác tái định cư: Chủ đầu tư đã hoàn thành khu tái định cư tại vị trí thôn Trung Hà, xã Đông Thanh.
- Về hợp phần xây lắp: 
+ Cụm đầu mối: tổ chức đắp đê quây thượng lưu và trải bạt gia cố chống xói lở mái thượng lưu đê. Dự kiến tiếp tục thi công đắp đập tháng 11/2023 và hoàn thành tháng 12/2023. Các hạng mục khác tiếp tục thi công bình thường, dự kiến hoàn thành tháng 12/2023. Hiện nay, dự án đang tạm dừng thi công hạng mục Cụm công trình đầu mối và công trình quản lý vận hành (gói thầu số 13) để chờ xử lý sự cố sạt trượt, sụt lún đất.
+ Tuyến kênh: hiện đang triển khai công tác giải phóng mặt bằng và chuẩn bị các điều kiện để tổ chức khởi công gói thầu số 18 (Xây dựng và lắp đặt thiết bị hệ thống kênh và công trình trên kênh) trong quý 4/2023.</t>
  </si>
  <si>
    <t>- UBND huyện Lâm Hà tổ chức lập bản tiến độ thực hiện và kế hoạch giải ngân vốn, đảm bảo đến 31/12/2023 giải ngân 100% vốn 2022 kéo dài và trên 95% vốn kế hoạch 2023. 
- Đôn đốc chủ đầu tư tổ chức thi công gói thầu Xây dựng hạng mục cụm công trình đầu mối và công trình quản lý vận hành (Gói thầu số 13) đảm bảo chất lượng, tiến độ; chủ động chuẩn bị các điều kiện để tổ chức khởi công gói thầu số 18 (Xây dựng và lắp đặt thiết bị hệ thống kênh và công trình trên kênh) theo quy định; phối hợp với các Sở ngành và các đơn vị tư vấn tổ chức khảo sát, khắc phục sự cố sạt trượt, sụt lún.</t>
  </si>
  <si>
    <t xml:space="preserve">Dự án Xây dựng hồ chứa nước KaZam, huyện Đơn Dương </t>
  </si>
  <si>
    <t>- Dự án có tổng mức đầu tư 496 tỷ đồng, quy mô đầu tư, gồm: Đập đất; tràn xả lũ; cống lấy nước; hệ thống kênh và công trình trên kênh; đường quản lý vận hành; nhà quản lý vận hành; hệ thống công trình phụ trợ và thiết bị quan trắc; thực hiện cấp nước tưới cho 818ha, cấp nước cho cụm công nghiệp Ka Đô. Lũy kế bố trí vốn đến nay 257,5 tỷ đồng từ nguồn ngân sách Trung ương, đã giải ngân 128 tỷ đồng, đạt 49,7% kế hoạch (trong đó: năm 2023 bố trí 50 tỷ đồng nguồn ngân sách Trung ương, giải ngân 24,4 tỷ đồng, đạt 48,8% kế hoạch).
- Về công tác bồi thường giải phóng mặt bằng: Dự án đã hoàn thành công tác giải phóng mặt bằng cụm công trình đầu mối.
- Ngày 24/5/2023, UBND tỉnh ban hành Quyết định số 1021/QĐ-UBND về việc điều chỉnh dự án đầu tư xây dựng hồ chứa nước Kazam, huyện Đơn Dương; trong đó, điều chỉnh cơ cấu vốn, điều chỉnh diện tích thu hồi đât vĩnh viễn 99,82ha (giảm 13,51ha).
- Dự án đã hoàn thành công tác mời thầu và công bố kết quả đơn vị trúng thầuNgày 27/10/2023, UBND huyện Đơn Dương có Tờ trình số 142/TTr-UBND về việc xin phép khởi công xây dựng dự án hồ chứa nước Kazam (cụm công trình đầu mối) trong thời gian sớm nhất (dự kiến tháng 11).</t>
  </si>
  <si>
    <t>- UBND huyện Đơn Dương tổ chức khởi công cụm đầu mối và giải ngân 100% nguồn vốn kế hoạch năm 2023 đã được bố trí.
- Sở Tài nguyên và Môi trường hướng dẫn chủ đầu tư, UBND huyện Đơn Dương về hồ sơ, trình tự, thủ tục liên quan chuyển mục đích sử dụng đất, cập nhật vào danh mục công trình, dự án cần thu hồi đất; cập nhật vào quy hoạch, kế hoạch sử dụng đất đảm bảo theo quy định.
- Sở Nông nghiệp và Phát triển nông thôn hướng dẫn UBND huyện Đơn Dương về hồ sơ, trình tự thủ tục liên quan đến chuyển mục đích sử dụng rừng, khai thác tận thu lâm sản, cập nhật vào danh mục chuyển mục đích sử dụng rừng.</t>
  </si>
  <si>
    <t>Dự án nâng cấp quốc lộ 27 (đoạn Phi Nôm – cầu K’Rông Nô), 27C, 28B, 55. Trong đó:</t>
  </si>
  <si>
    <t>Dự án Cải tạo, nâng cấp QL.27 đoạn Km0 - Km174 thuộc tỉnh Đắk Lắk và tỉnh Lâm Đồng</t>
  </si>
  <si>
    <t>Được Bộ Giao thông vận tải phê duyệt dự án đầu tư nhưng chưa thực hiện đầu tư (Quyết định số 3111/QĐ-BGTVT ngày 28/10/2010). Tại Thông báo số 06/TB-VPCP ngày 11/01/2023, Thủ tướng Chính phủ yêu cầu Bộ Giao thông vận tải và các tỉnh Đắk Lắk, Ninh Thuận đánh giá tính cấp thiết, nghiên cứu phương án đầu tư, đảm bảo phù hợp với quy hoạch, khả năng huy động các nguồn lực trung ương và địa phương theo quy định; báo cáo cấp có thẩm quyền xem xét, quyết định đầu tư, nâng cấp tuyến QL.27 kết nối giao thông giữa các tỉnh Đắk Lắk, Lâm Đồng và Ninh Thuận.</t>
  </si>
  <si>
    <t>Sở Giao thông vận tải khẩn trương lập hồ sơ báo cáo đánh giá tính cấp thiết, phương án đầu tư, khả năng huy động các nguồn lực ngân sách trung ương và địa phương.</t>
  </si>
  <si>
    <t>Dự án Cải tạo, nâng cấp QL.28B đoạn qua tỉnh Bình Thuận và tỉnh Lâm Đồng</t>
  </si>
  <si>
    <t>Bộ Giao thông vận tải đã phê duyệt chủ trương đầu tư (Quyết định số 1754/QĐ-BGTVT ngày 04/10/2021); tổng mức đầu tư 1.435 tỷ đồng. Cục đường bộ Việt Nam đã hoàn thành công tác lập dự án đầu tư, đang thực hiện lập hồ sơ chủ trương chuyển đổi đất rừng, trình Bộ Giao thông vận tải phê duyệt dự án, dự kiến khởi công trong năm 2023 và hoàn thành trong năm 2025.</t>
  </si>
  <si>
    <t>Sở Giao thông vận tải tiếp tục phối hợp với Bộ Giao thông vận tải, các cơ quan và địa phương liên quan xây dựng phương án để kêu gọi đầu tư phù hợp, báo cáo cấp có thẩm quyền xem xét, quyết định.</t>
  </si>
  <si>
    <t>Dự án Cải tạo, nâng cấp QL.55 đoạn Km205+140 – Km229+140 thuộc tỉnh Lâm Đồng</t>
  </si>
  <si>
    <t>Được Bộ Giao thông vận tải phê duyệt dự án đầu tư nhưng chưa thực hiện đầu tư (Quyết định số 1592/QĐ-BGTVT ngày 20/7/2011). Thủ tướng Chính phủ yêu cầu UBND tỉnh tiếp tục phối hợp với Bộ Giao thông vận tải, các cơ quan và địa phương liên quan xây dựng phương án để kêu gọi đầu tư phù hợp, báo cáo cấp có thẩm quyền xem xét, quyết định đầu tư dự án xây dựng tuyến QL.55.</t>
  </si>
  <si>
    <t xml:space="preserve">Sở Giao thông vận tải tiếp tục phối hợp với Bộ Giao thông vận tải, các cơ quan và địa phương liên quan xây dựng phương án để kêu gọi đầu tư phù hợp, báo cáo cấp có thẩm quyền xem xét, quyết định. </t>
  </si>
  <si>
    <t>Tuyến đường QL.27C thuộc tỉnh Khánh Hòa và tỉnh Lâm Đồng</t>
  </si>
  <si>
    <t>- Tuyến đường được Bộ Giao thông vận tải nâng cấp từ các tuyến đường tỉnh (ĐT.653B, ĐT.654D tỉnh Khánh Hòa và đường tỉnh ĐT.723 tỉnh Lâm Đồng) thành Quốc lộ 27C (Quyết định số 2508/QĐ-BGTVT ngày 13/7/2015) có tổng chiều dài là 119,3Km (đoạn qua tỉnh Lâm Đồng dài khoảng 54,4Km); được đầu tư hoàn thành đưa vào khai thác đồng bộ toàn tuyến từ năm 2015.
- Từ năm 2015 đến nay, được Bộ Giao thông vận tải bố trí kinh phí từ nguồn quỹ bảo trì đường bộ để duy tu sửa chữa nên tuyến đường cơ bản đáp ứng nhu cầu khai thác. Vì vậy, hiện nay Bộ Giao thông vận tải chưa có kế hoạch ưu tiên đầu tư nâng cấp tuyến đường trong kế hoạch đầu tư công trung hạn gian đoạn 2021 - 2025.
- Ngày 15/8/2023, UBND tỉnh có Văn bản số 7088/UBND-GT Đồng ý chủ trương đầu tư hệ thống thoát nước chống ngập Quốc lộ 27 đoạn quan trung tâm xã Lạc Lâm, huyện Đơn Dương (sau khi được Bộ Giao thông vận tải thống nhất bổ sung chủ trương đầu tư các hạng mục cống ngang, mương dọc theo đề xuất của Cục Đường bộ Việt Nam).</t>
  </si>
  <si>
    <t>Sở Giao thông vận tải thường xuyên làm việc với Bộ Giao thông vận tải, Cục đường bộ Việt Nam để tăng cường công tác bảo trì, đề xuất báo cáo Chính phủ xem xét sớm triển khai thực hiện dự án.</t>
  </si>
  <si>
    <t>Dự án Khu Đô thị Liên Khương - Prenn</t>
  </si>
  <si>
    <t>- UBND tỉnh đã chấp thuận chủ trương cho Công ty cổ phần tập đoàn đầu tư địa ốc Nova tài trợ sản phẩm đồ án quy hoạch phân khu tỷ lệ 1/2.000 (Văn bản số 1293/UBND-XD2 ngày 04/3/2021).
- UBND tỉnh phê duyệt nhiệm vụ và dự toán lập quy hoạch phân khu Khu đô thị Liên Khương - Prenn (Quyết định số 2295/QĐ-UBND ngày 10/9/2021); diện tích lập quy hoạch khoảng 2.969 ha; giới cận: phía Bắc giáp cầu Prenn; phía Tây giáp cao tốc Liên Khương - Prenn; phía Nam giáp Sân bay Liên Khương, phía Đông giáp sông Đa Tam.
- Hiện nay, Chủ đầu tư đang phối hợp với đơn vị tư vấn hoàn thiện nội dung đồ án quy hoạch để trình UBND tỉnh theo quy định. Ngày 22/8/2023, UBND tỉnh ban hành Quyết định số 1640/QĐ-UBND phê duyệt kế hoạch lựa chọn nhà thầu tư vấn lập quy hoạch chung đô thị Liên Nghĩa (mở rộng).</t>
  </si>
  <si>
    <t>- UBND huyện Đức Trọng khẩn trương triển khai lập Đồ án Quy hoạch chung đô thị Liên Nghĩa (mở rộng), hoàn thành trong quý IV/2023; hoàn chỉnh Đồ án quy hoạch phân khu Khu đô thị Liên Khương - Prenn, trình UBND tỉnh xem xét, phê duyệt trong quý I/2024; tiến hành đề xuất dự án đầu tư, hồ sơ chuyển mục đích sử dụng rừng làm cơ sở triển khai các bước tiếp theo trong tháng 7/2024.
- Trong thời gian quy hoạch và chủ trương dự án chưa được phê duyệt, UBND huyện Đức Trọng tiếp tục thực hiện công tác quản lý nhà nước tại khu vực dự kiến thực hiện dự án; xác định sơ bộ chi phí bồi thường giải phóng mặt bằng, phương án tái định cư theo quy định làm cơ sở thực hiện song song các thủ tục để đẩy nhanh tiến độ thực hiện dự án.</t>
  </si>
  <si>
    <t xml:space="preserve">Dự án Khu đô thị Nam sông Đa Nhim </t>
  </si>
  <si>
    <t>- UBND tỉnh phê duyệt chủ trương đầu tư dự án (Quyết định số 2023/QĐ-UBND ngày 04/11/2022); phê duyệt điều chỉnh diện tích đất lâm nghiệp ra ngoài quy hoạch 03 loại rừng để thực hiện dự án (Quyết định số 1693/QĐ-UBND ngày 22/9/2022) và phê duyệt yêu cầu sơ bộ về năng lực, kinh nghiệm của nhà đầu tư đăng ký thực hiện dự án (Quyết định số 72/QĐ-UBND ngày 11/01/2023).
- Ngày 21/8/2023, UBND tỉnh ban hành Quyết định số 1626/QĐ-UBND phê duyệt kết quả đánh giá sơ bộ về năng lực, kinh nghiệm của nhà đầu tư đăng ký thực hiện dự án. Sở Kế hoạch và Đầu tư đã có văn bản hướng dẫn lập hồ sơ đề nghị chấp thuận nhà đầu tư dự án</t>
  </si>
  <si>
    <t>- Sở Kế hoạch và Đầu tư thực hiện thủ tục đề nghị chấp thuận nhà đầu tư thực hiện dự án; hoàn thành trong tháng 9/2023.
- UBND huyện Đức Trọng, Sở Tài nguyên và Môi trương thực hiện thủ tục chấp thuận phạm vi ranh giới triển khai thực hiện dự án; thẩm định và báo cáo UBND tỉnh phê duyệt pham vi, ranh giới thực hiện dự án trong tháng 10/2023.
- UBND huyện Đức Trọng thực hiện việc lập, thẩm định phê duyệt phương án bồi thường, hỗ trợ tái định cư và tổ chức chi trả tiền bồi thường, hỗ trợ tái định cư, thu hồi đất theo quy định; hoàn thành trong quý III/2023.</t>
  </si>
  <si>
    <t xml:space="preserve">Dự án Cải thiện cơ sở hạ tầng nhằm phát triển nông nghiệp tại tỉnh Lâm Đồng (giai đoạn 1) sử dụng vốn vay ODA của Chính phủ Nhật Bản </t>
  </si>
  <si>
    <t>- Dự án được Thủ tướng Chính phủ phê duyệt chủ trương đầu tư (Quyết định số 124/QĐ-TTg ngày 25/01/2018); phê duyệt điều chỉnh chủ trương đầu tư dự án (Quyết định số 555/QĐ-TTg ngày 07/4/2021); UBND tỉnh phê duyệt báo cáo nghiên cứu khả thi (Quyết định số 1292/QĐ-UBND ngày 19/5/2021, điều chỉnh tại Quyết định số 2787/QĐ-UBND ngày 16/11/2021 và Quyết định số 1793/QĐ-UBND ngày 04/10/2022); với quy mô đầu tư, gồm: 15 tiểu dự án, 03 hợp phần, tổng mức đầu tư 1.159.442 triệu đồng, trong đó: vốn vay ODA 762.668 triệu đồng, vốn đối ứng 396.774 triệu đồng. Lũy kế bố trí vốn đến nay 203,5 tỷ đồng, giải ngân 11,5 tỷ đồng, năm 2023 bố trí 192 tỷ đồng (vốn ODA 172 tỷ đồng, vốn đối ứng 20 tỷ đồng).
- Thủ tướng Chính phủ phê duyệt phương án vay lại và chủ trương trao đổi công hàm (Quyết định số 802/QĐ-TTg ngày 07/7/2022); phê duyệt nội dung dự thảo Thỏa thuận vay của Dự án “Cải thiện cơ sở hạ tầng nhằm phát triển nông nghiệp tại tỉnh Lâm Đồng (giai đoạn 1)” sử dụng vốn vay Nhật Bản (Quyết định số 483/QĐ-TTg ngày 08/5/2023). 
- Ngày 21/5/2023, Chính phủ hai nước Việt Nam và Nhật Bản đã ký công hàm trao đổi về việc cam kết cấp vốn vay ODA cho dự án. Ngày 04/7/2023, Bộ Tài chính đã tiến hành ký kết Thỏa thuận vay cho dự án với Cơ quan Hợp tác quốc tế Nhật Bản (JICA) với trị giá 4.377 triệu yên Nhật.
- UBND tỉnh ban hành Quyết định số 2005/QĐ-UBND ngày 19/10/2023 về việc phê duyệt bổ sung kế hoạch lựa chọn nhà thầu thuộc dự án.
- Bộ Tài chính và UBND tỉnh đã ký Hợp đồng cho vay lại số 15/2023/QLN ngày 18/10/2023; UBND tỉnh đã chỉ đạo các sở, ngành liên quan triển khai thực hiện theo quy định (Văn bản số 9279/UBND-NN ngày 24/10/2023.
- UBND tỉnh đã đề xuất Bộ Kế hoạch và Đầu tư điều chỉnh thời gian thực hiện dự án từ năm 2020 đến năm 2025 (Văn bản số 9435/UBND-NN ngày 27/10/2023).</t>
  </si>
  <si>
    <t>- Sở Xây dựng:
+ Chủ trì, phối hợp với Sở Kế hoạch và Đầu tư, Chủ dự án tiếp tục hoàn thiện biên bản ghi nhớ giữa JICA và UBND tỉnh Lâm Đồng, thống nhất với JICA để trình UBND tỉnh ký biên bản ghi nhớ trước ngày 03/11/2023.
+ Chủ trì, phối hợp với Tổ chức JICA lập kế hoạch tổng thể thực hiện dự án, trình phê duyệt theo quy định tại Điều 36 Nghị định số 114/2021/NĐ-CP ngày 16/12/2023 của Chính phủ; trên cơ sở đó, hàng năm lập kế hoạch, tiến độ chi tiết triển khai thực hiện Dự án.
+ Hướng dẫn Ban Quản lý dự án đầu tư xây dựng công trình dân dụng và Công nghiệp tỉnh trong việc rút ngắn trình tự lập, thẩm định thiết kế chi tiết các tiểu dự án; thực hiện các thủ tục chuẩn bị đầu tư để triển khai ngay các bước tiếp theo sau khi được cấp ý kiến pháp lý.
2. Ban Quản lý dự án đầu tư xây dựng công trình dân dụng và công nghiệp tỉnh: Chủ động, phối hợp chặt chẽ với JICA để thống nhất có các giải pháp đẩy nhanh tiến độ thực hiện dự án; tiếp tục rà soát quy trình, thủ tục triển khai thực hiện Dự án ODA; tính toán lại các bước công việc tiếp theo (xét đến việc làm đồng thời, song song các nhiệm vụ, hồ sơ) để lập lại tiến độ thực hiện Dự án.</t>
  </si>
  <si>
    <t>Dự án cấp, thu gom xử nước thải trên địa bàn thành phố Bảo Lộc: Văn phòng Chính phủ đã có Văn bản số 3207/VPCP-QHQT ngày 24/5/2022 đồng ý dừng huy động vốn ODA để thực hiện dự án.</t>
  </si>
  <si>
    <t>Đối với dự án kiểm soát tỷ lệ thất thoát nước sạch, nâng cấp mổ rộng hệ thống cấp nước</t>
  </si>
  <si>
    <t>- Dự án xây dựng Nhà máy cấp nước kêu gọi đầu tư bằng nguồn vốn xã hội hóa: UBND tỉnh giao UBND thành phố Bảo Lộc khảo sát, lập hồ sơ đề xuất để phê duyệt và lựa chọn nhà đầu tư theo hình thức đấu thầu hoặc đấu giá (Văn bản số 3220/UBND-TL ngày 11/5/2022); hiện nay, UBND thành phố Bảo Lộc đang hoàn chỉnh hồ sơ trình chủ trương đầu tư dự án theo quy định. 
- Dự án đầu tư xây dựng hệ thống mạng lưới cấp nước đầu tư từ nguồn vốn vay vốn Quỹ Đầu tư phát triển của tỉnh: UBND tỉnh đã có Văn bản số 939/UBND-TL thống nhất chủ trương cho Công ty cổ phần cấp thoát nước và xây dựng Bảo Lộc thực hiện dự án đầu tư hệ thống mạng lưới đường ống cấp nước thành phố Bảo Lộc (giai đoạn 1).</t>
  </si>
  <si>
    <t>- Dự án xây dựng Nhà máy cấp nước kêu gọi đầu tư bằng nguồn vốn xã hội hóa: UBND thành phố Bảo Lộc khẩn trương hoàn thiện hồ sơ, gửi về Sở Kế hoạch và Đầu tư thẩm định, trình UBND tỉnh chấp thuận chủ trương đầu tư. 
- Dự án đầu tư xây dựng hệ thống mạng lưới cấp nước: Công ty cổ phần cấp thoát nước Bảo Lộc xây dựng kế hoạch để triển khai đầu tư; nghiên cứu, xác định vị trí xây dựng hệ thống cấp nước thành phố Bảo Lộc giai đoạn 1, lắp đặt trạm bơm cho phù hợp, chủ động phương án bố trí kinh phí để giải phóng mặt bằng (nếu có), thực hiện các thủ tục liên quan đến dự án đầu tư theo quy định.</t>
  </si>
  <si>
    <t>Đối với Dự án xây dựng hệ thống thu gom và xử lý nước thải trên địa bàn thành phố Bảo Lộc</t>
  </si>
  <si>
    <t>UBND tỉnh giao UBND thành phố Bảo Lộc đề xuất chủ trương đầu tư theo quy định Luật Đầu tư công (Văn bản số 456/UBND-TL ngày 19/01/2022). Hiện nay, quy hoạch chung thành phố Bảo Lộc đã được phê duyệt, làm cơ sở triển khai thực hiện thủ tục đầu tư dự án.</t>
  </si>
  <si>
    <t>UBND thành phố Bảo Lộc nghiên cứu, rà soát quy mô, phân kỳ đầu tư dự án, lập báo cáo đề xuất chủ trương đầu tư dự án Sở Kế hoạch và Đầu tư thẩm định trên cơ sở Quy hoạch chung thành phố Bảo Lộc và vùng phụ cận được duyệt.</t>
  </si>
  <si>
    <t>Khu công nghiệp Phú Bình</t>
  </si>
  <si>
    <t>- Khu công nghiệp Phú Bình được Thủ tướng Chính phủ phê duyệt bổ sung vào quy hoạch phát triển các Khu công nghiệp Việt Nam đến năm 2020 (Văn bản số 939/TTg-CN ngày 21/7/2020), với diện tích 246 ha. Ban Quản lý các Khu công nghiệp được UBND tỉnh giao nhiệm vụ chủ đầu tư lập quy hoạch (Văn bản số 8932/UBND-MT ngày 05/11/2020).
- Đồ án quy hoạch phân khu đã được HĐND tỉnh thông qua (Nghị quyết số 154/NQ-HĐND ngày 09/12/2022). UBND tỉnh lấy ý kiến thỏa thuận của Bộ Xây dựng và Bộ Kế hoạch và Đầu tư về Đồ án quy hoạch phân khu Khu công nghiệp Phú Bình (Văn bản số 97/UBND-QH ngày 04/01/2023).
- Ngày 13/3/2023, Bộ Xây dựng có Văn bản số 904/BXD-QHKT góp ý đồ án quy hoạch. Ngày 29/3/2023, Bộ Kế hoạch và Đầu tư có Văn bản số 2244/BKHĐT-QLKKT góp ý đồ án quy hoạch phân khu Khu công nghiệp Phú Bình.
- Ngày 20/7/2023, UBND tỉnh ban hành Quyết định số 1396/QĐ-UBND phê duyệt đồ án quy hoạch phân khu Khu công nghiệp Phú Bình, huyện Đức Trọng - tỷ lệ 1/2.000. Ban Quản lý các Khu công nghiệp đã tổ chức công bố đồ án Quy hoạch ngày 04/8/2023.
- Ngày 21/9/2023, UBND tỉnh ban hành Kế hoạch số 8266/KH-UBND về cắm mốc giới đồ án Quy hoạch phân khu Khu công nghiệp Phú Bình.</t>
  </si>
  <si>
    <t>- Ban Quản lý các khu công nghiệp:
+ Tổ chức lập hồ sơ nhiệm vụ, dự toán cắm mốc giới trình thẩm định, phê duyệt và triển khai cắm mốc giới ngoài thực địa ngay sau khi UBND tỉnh ban hành kế hoạch cắm mốc giới.
 + Xây dựng kế hoạch lộ trình triển khai thực hiện các thủ tục thành lập Khu Công nghiệp, Thủ tục kêu gọi thu hút đầu tư, thủ tục lựa chọn nhà đầu tư… 
 - Sở Kế hoạch và Đầu tư hướng dẫn Ban Quản lý khu công trình tự thủ tục thực hiện kêu gọi thu hút đầu tư, lựa chọn nhà đầu tư…</t>
  </si>
  <si>
    <t>Khu công nghiệp nông nghiệp Tân Phú</t>
  </si>
  <si>
    <t>Thủ tướng Chính phủ thống nhất đưa KCN nông nghiệp Tân Phú ra khỏi quy hoạch phát triển KCN của tỉnh Lâm Đồng tại Văn bản số 939/TTg-CN, ngày 21/7/2020. UBND tỉnh đã ban hành Quyết định số 1118/QĐ-UBND ngày 07/5/2021 về việc đưa Khu công nghiệp - nông nghiệp Tân Phú ra khỏi quy hoạch phát triển các khu công nghiệp và danh mục dự án kêu gọi đầu tư của tỉnh Lâm Đồng.</t>
  </si>
  <si>
    <t>UBND huyện Đức Trọng tăng cường công tác quản lý nhà nước tại khu vực dự án, nghiên cứu đề xuất phương án đầu tư để khai thác hiệu quả quỹ đất tại khu vực này</t>
  </si>
  <si>
    <t>Tình hình đăng ký kinh doanh</t>
  </si>
  <si>
    <t>So với cùng kỳ (%)</t>
  </si>
  <si>
    <t>Doanh nghiệp</t>
  </si>
  <si>
    <t xml:space="preserve">Số doanh nghiệp đăng ký thành lập </t>
  </si>
  <si>
    <t>Công ty cổ phần</t>
  </si>
  <si>
    <t>Công ty trách nhiệm hữu hạn</t>
  </si>
  <si>
    <t>Doanh nghiệp tư nhân</t>
  </si>
  <si>
    <t>Số vốn đăng ký</t>
  </si>
  <si>
    <t xml:space="preserve">Công ty trách nhiệm hữu hạn </t>
  </si>
  <si>
    <t>Số doanh nghiệp đã giải thể</t>
  </si>
  <si>
    <t>Số doanh nghiệp đăng ký tạm ngừng hoạt động</t>
  </si>
  <si>
    <t>Số doanh nghiệp hoạt động trở lại</t>
  </si>
  <si>
    <t>Hợp tác xã</t>
  </si>
  <si>
    <t>Số lượng Hợp tác xã</t>
  </si>
  <si>
    <t>HTX</t>
  </si>
  <si>
    <t>Thành lập trong 6 tháng đầu năm 2023</t>
  </si>
  <si>
    <t>Lũy kế</t>
  </si>
  <si>
    <t>Trong đó:</t>
  </si>
  <si>
    <t>+ Hợp tác xã nông nghiệp</t>
  </si>
  <si>
    <t>+ Tổng số  hợp tác xã phi nông nghiệp</t>
  </si>
  <si>
    <t>+ Quỹ tín dụng nhân dân</t>
  </si>
  <si>
    <t>Tổng số thành viên</t>
  </si>
  <si>
    <t>Người</t>
  </si>
  <si>
    <t>Vốn điều lệ</t>
  </si>
  <si>
    <t>Tổng số vốn điều lệ của hợp tác xã nông nghiệp</t>
  </si>
  <si>
    <t>Tổng số vốn điều lệ của  hợp tác xã phi nông nghiệp</t>
  </si>
  <si>
    <t>Tổng số vốn điều lệ của Quỹ tín dụng nhân dân</t>
  </si>
  <si>
    <t>Liên hiệp hợp tác xã</t>
  </si>
  <si>
    <t>Số lượng Liên hiệp hợp tác  xã</t>
  </si>
  <si>
    <t>LHHTX</t>
  </si>
  <si>
    <t>Tổng số Liên hiệp hợp tác xã trong lĩnh vực nông nghiệp</t>
  </si>
  <si>
    <t>Tổng số Liên hiệp hợp tác xã  trong lĩnh vực phi nông nghiệp</t>
  </si>
  <si>
    <t>Tổng số vốn điều lệ</t>
  </si>
  <si>
    <t>IV</t>
  </si>
  <si>
    <t xml:space="preserve"> TỔ HỢP TÁC (THT)</t>
  </si>
  <si>
    <t>Số lượng Tổ hợp tác</t>
  </si>
  <si>
    <t>THT</t>
  </si>
  <si>
    <r>
      <t xml:space="preserve">- </t>
    </r>
    <r>
      <rPr>
        <sz val="12"/>
        <color indexed="8"/>
        <rFont val="Times New Roman"/>
        <family val="1"/>
      </rPr>
      <t>Tổng số Tổ hợp tác trong lĩnh vực nông nghiệp</t>
    </r>
  </si>
  <si>
    <r>
      <t xml:space="preserve">- </t>
    </r>
    <r>
      <rPr>
        <sz val="12"/>
        <color indexed="8"/>
        <rFont val="Times New Roman"/>
        <family val="1"/>
      </rPr>
      <t>Tổng số Tổ hợp tác trong lĩnh vực phi nông nghiệp</t>
    </r>
  </si>
  <si>
    <t xml:space="preserve">Tổng số Tổ hợp tác phát triển thành HTX </t>
  </si>
  <si>
    <t xml:space="preserve">Tổng số Tổ hợp tác thành lập mới </t>
  </si>
  <si>
    <t>Địa bàn</t>
  </si>
  <si>
    <t>So sánh</t>
  </si>
  <si>
    <t>So sánh %</t>
  </si>
  <si>
    <t>Vụ</t>
  </si>
  <si>
    <t>Chết</t>
  </si>
  <si>
    <t>Bị thương</t>
  </si>
  <si>
    <r>
      <t>Lâm sản (m</t>
    </r>
    <r>
      <rPr>
        <b/>
        <vertAlign val="superscript"/>
        <sz val="12"/>
        <rFont val="Times New Roman"/>
        <family val="1"/>
      </rPr>
      <t>3</t>
    </r>
    <r>
      <rPr>
        <b/>
        <sz val="12"/>
        <rFont val="Times New Roman"/>
        <family val="1"/>
      </rPr>
      <t>)</t>
    </r>
  </si>
  <si>
    <r>
      <t>DT phá rừng (m</t>
    </r>
    <r>
      <rPr>
        <b/>
        <vertAlign val="superscript"/>
        <sz val="12"/>
        <rFont val="Times New Roman"/>
        <family val="1"/>
      </rPr>
      <t>2</t>
    </r>
    <r>
      <rPr>
        <b/>
        <sz val="12"/>
        <rFont val="Times New Roman"/>
        <family val="1"/>
      </rPr>
      <t>)</t>
    </r>
  </si>
  <si>
    <t>Phụ lục 01: Các chỉ tiêu tổng hợp</t>
  </si>
  <si>
    <t>Tổng số Tổ hợp tác giải thể đến tháng 12/2023</t>
  </si>
  <si>
    <t>Năm 2022</t>
  </si>
  <si>
    <t>Năm 2023</t>
  </si>
  <si>
    <t>Đến ngày 07/01/2024</t>
  </si>
  <si>
    <t>GPMB hồ Ta Hoét</t>
  </si>
  <si>
    <t>Không bao gồm số vốn phân cấp nguồn thu sử dụng đất: 41.520 triệu đồng do hụt thu ngân sách</t>
  </si>
  <si>
    <t>Cao tốc Tân Phú - Bảo Lộc</t>
  </si>
  <si>
    <t>Đã trừ số vốn ODA đã đề xuất hoàn trả TW: 172.000 trđ đồng</t>
  </si>
  <si>
    <t>Đã trừ số vốn: 4.529 trđ CT PHKT đề xuất hoàn trả TW</t>
  </si>
  <si>
    <t>Đã trừ số vốn: 11.156 trđ CT PHKT đề xuất hoàn trả TW</t>
  </si>
  <si>
    <t>Số vốn ODA đã đề xuất hoàn trả TW</t>
  </si>
  <si>
    <t>Đã trừ số vốn ODA đã đề xuất hoàn trả TW: 19.888 trđ đồng</t>
  </si>
  <si>
    <t>Nội dung khác: số vốn chưa phân bổ nguồn ODA vay lại của Chính phủ: 62.775 triệu đồng, số vốn chưa phân bổ nguồn tăng thu ngân sách năm 2022: 69.118 triệu đồng, số vốn của dự án cải thiện cơ sở hạ tầng nhằm phát triển nông nghiệp tại tỉnh Lâm Đồng đã đề xuất hoàn trả Trung ương: 172.000 triệu đồng, số vốn phân cấp nguồn thu sử dụng đất của huyện Bảo Lâm: 41,52 tỷ đồng do hụt thu ngân sách, số vốn Chương trình phục hồi KTXH NSTW đã đề xuất hoàn trả cho TW: 15,685 tỷ đồng</t>
  </si>
  <si>
    <t>5,63
(Quy mô GRDP theo giá hiện hành 115.834,9 tỷ đồng)</t>
  </si>
  <si>
    <t>(Kèm theo Báo cáo số      /BC-UBND ngày        /01/2024 của UBND tỉnh Lâm Đồng)</t>
  </si>
  <si>
    <r>
      <t xml:space="preserve">Phụ lục 02: Tình hình vi phạm Luật Lâm nghiệp năm 2023 trên địa bàn tỉnh
</t>
    </r>
    <r>
      <rPr>
        <i/>
        <sz val="14"/>
        <rFont val="Times New Roman"/>
        <family val="1"/>
      </rPr>
      <t>(Kèm theo báo cáo số        /BC-UBND ngày        tháng 01 năm 2024 của UBND tỉnh)</t>
    </r>
  </si>
  <si>
    <r>
      <t xml:space="preserve">Phụ lục 04: Số liệu giải ngân vốn đầu tư công trên địa bàn tỉnh 
</t>
    </r>
    <r>
      <rPr>
        <i/>
        <sz val="14"/>
        <color indexed="8"/>
        <rFont val="Times New Roman"/>
        <family val="1"/>
      </rPr>
      <t>(Kèm theo báo cáo số        /BC-UBND ngày        tháng 01 năm 2024 của UBND tỉnh)</t>
    </r>
  </si>
  <si>
    <r>
      <t xml:space="preserve">Phụ lục 03: Tình hình thu ngân sách Nhà nước trên địa bàn tỉnh 
</t>
    </r>
    <r>
      <rPr>
        <i/>
        <sz val="14"/>
        <rFont val="Times New Roman"/>
        <family val="1"/>
      </rPr>
      <t>(Kèm theo báo cáo số        /BC-UBND ngày        tháng 01 năm 2024 của UBND tỉnh)</t>
    </r>
  </si>
  <si>
    <r>
      <t xml:space="preserve">Phụ lục 05: Tình hình thực hiện các công trình, dự án trọng điểm trên địa bàn tỉnh 
</t>
    </r>
    <r>
      <rPr>
        <i/>
        <sz val="14"/>
        <rFont val="Times New Roman"/>
        <family val="1"/>
      </rPr>
      <t>(Kèm theo báo cáo số        /BC-UBND ngày        tháng 01 năm 2024 của UBND tỉnh)</t>
    </r>
  </si>
  <si>
    <r>
      <t xml:space="preserve">Phụ lục 06: Tình hình đăng ký kinh doanh năm 2023 trên địa bàn tỉnh
</t>
    </r>
    <r>
      <rPr>
        <i/>
        <sz val="14"/>
        <rFont val="Times New Roman"/>
        <family val="1"/>
      </rPr>
      <t>(Kèm theo báo cáo số        /BC-UBND ngày        tháng 01 năm 2024 của UBND tỉnh)</t>
    </r>
  </si>
  <si>
    <r>
      <t xml:space="preserve">Phụ lục 07: Tình hình trật tự an toàn giao thông năm 2023 trên địa bàn tỉnh
</t>
    </r>
    <r>
      <rPr>
        <i/>
        <sz val="14"/>
        <color indexed="8"/>
        <rFont val="Times New Roman"/>
        <family val="1"/>
      </rPr>
      <t>(Kèm theo báo cáo số        /BC-UBND ngày        tháng 01 năm 2024 của UBND tỉnh)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</si>
</sst>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_(* \(#,##0\);_(* &quot;-&quot;_);_(@_)"/>
    <numFmt numFmtId="43" formatCode="_(* #,##0.00_);_(* \(#,##0.00\);_(* &quot;-&quot;??_);_(@_)"/>
    <numFmt numFmtId="164" formatCode="0.0"/>
    <numFmt numFmtId="165" formatCode="_(* #,##0_);_(* \(#,##0\);_(* &quot;-&quot;??_);_(@_)"/>
    <numFmt numFmtId="166" formatCode="0.000"/>
    <numFmt numFmtId="167" formatCode="#,##0.0"/>
    <numFmt numFmtId="168" formatCode="_(* #,##0.00_);_(* \(#,##0.00\);_(* \-??_);_(@_)"/>
    <numFmt numFmtId="169" formatCode="_-* #,##0.00\ _₫_-;\-* #,##0.00\ _₫_-;_-* &quot;-&quot;??\ _₫_-;_-@_-"/>
    <numFmt numFmtId="170" formatCode="_-* #,##0.00\ _þ_-;\-* #,##0.00\ _þ_-;_-* &quot;-&quot;??\ _þ_-;_-@_-"/>
    <numFmt numFmtId="171" formatCode="0.0%"/>
    <numFmt numFmtId="172" formatCode="_ * #,##0.00_-_$_ ;_ * #,##0.00\-_$_ ;_ * &quot;-&quot;??_-_$_ ;_ @_ "/>
    <numFmt numFmtId="173" formatCode="_(* #,##0.0_);_(* \(#,##0.0\);_(* &quot;-&quot;??_);_(@_)"/>
  </numFmts>
  <fonts count="46">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b/>
      <sz val="14"/>
      <color rgb="FF000000"/>
      <name val="Times New Roman"/>
      <family val="1"/>
    </font>
    <font>
      <i/>
      <sz val="13"/>
      <color rgb="FF000000"/>
      <name val="Times New Roman"/>
      <family val="1"/>
    </font>
    <font>
      <b/>
      <sz val="14"/>
      <name val="Times New Roman"/>
      <family val="1"/>
    </font>
    <font>
      <sz val="13"/>
      <color theme="1"/>
      <name val="Times New Roman"/>
      <family val="1"/>
    </font>
    <font>
      <sz val="13"/>
      <name val="Times New Roman"/>
      <family val="1"/>
    </font>
    <font>
      <sz val="13"/>
      <color rgb="FF000000"/>
      <name val="Times New Roman"/>
      <family val="1"/>
    </font>
    <font>
      <sz val="13"/>
      <color rgb="FFFF0000"/>
      <name val="Times New Roman"/>
      <family val="1"/>
    </font>
    <font>
      <i/>
      <sz val="13"/>
      <color theme="1"/>
      <name val="Times New Roman"/>
      <family val="1"/>
    </font>
    <font>
      <i/>
      <sz val="13"/>
      <name val="Times New Roman"/>
      <family val="1"/>
    </font>
    <font>
      <i/>
      <sz val="13"/>
      <color indexed="10"/>
      <name val="Times New Roman"/>
      <family val="1"/>
    </font>
    <font>
      <u/>
      <sz val="13"/>
      <color indexed="8"/>
      <name val="Times New Roman"/>
      <family val="1"/>
    </font>
    <font>
      <sz val="13"/>
      <color indexed="8"/>
      <name val="Times New Roman"/>
      <family val="1"/>
    </font>
    <font>
      <b/>
      <sz val="9"/>
      <name val="Tahoma"/>
      <family val="2"/>
    </font>
    <font>
      <sz val="9"/>
      <name val="Tahoma"/>
      <family val="2"/>
    </font>
    <font>
      <b/>
      <sz val="9"/>
      <color indexed="81"/>
      <name val="Tahoma"/>
      <family val="2"/>
    </font>
    <font>
      <sz val="9"/>
      <color indexed="81"/>
      <name val="Tahoma"/>
      <family val="2"/>
    </font>
    <font>
      <sz val="11"/>
      <name val="VNI-Times"/>
    </font>
    <font>
      <sz val="10"/>
      <name val="Arial"/>
      <family val="2"/>
    </font>
    <font>
      <sz val="10"/>
      <name val="Arial"/>
      <family val="2"/>
      <charset val="163"/>
    </font>
    <font>
      <sz val="13"/>
      <color theme="1"/>
      <name val="Arial"/>
      <family val="2"/>
    </font>
    <font>
      <sz val="12"/>
      <name val="Times New Roman"/>
      <family val="1"/>
    </font>
    <font>
      <sz val="12"/>
      <name val="Times New Roman"/>
      <family val="1"/>
      <charset val="163"/>
    </font>
    <font>
      <sz val="12"/>
      <name val="VNI-Times"/>
    </font>
    <font>
      <i/>
      <sz val="14"/>
      <name val="Times New Roman"/>
      <family val="1"/>
    </font>
    <font>
      <sz val="10"/>
      <name val="Times New Roman"/>
      <family val="1"/>
    </font>
    <font>
      <b/>
      <sz val="12"/>
      <name val="Times New Roman"/>
      <family val="1"/>
    </font>
    <font>
      <i/>
      <sz val="12"/>
      <name val="Times New Roman"/>
      <family val="1"/>
    </font>
    <font>
      <b/>
      <i/>
      <sz val="12"/>
      <name val="Times New Roman"/>
      <family val="1"/>
    </font>
    <font>
      <b/>
      <sz val="10"/>
      <name val="Times New Roman"/>
      <family val="1"/>
    </font>
    <font>
      <sz val="10"/>
      <name val="DT-Times"/>
    </font>
    <font>
      <b/>
      <sz val="11"/>
      <name val="Times New Roman"/>
      <family val="1"/>
    </font>
    <font>
      <sz val="11"/>
      <name val="Times New Roman"/>
      <family val="1"/>
    </font>
    <font>
      <i/>
      <sz val="14"/>
      <color indexed="8"/>
      <name val="Times New Roman"/>
      <family val="1"/>
    </font>
    <font>
      <b/>
      <sz val="12"/>
      <color theme="1"/>
      <name val="Times New Roman"/>
      <family val="1"/>
    </font>
    <font>
      <sz val="12"/>
      <color theme="1"/>
      <name val="Times New Roman"/>
      <family val="1"/>
    </font>
    <font>
      <b/>
      <sz val="13"/>
      <name val="Times New Roman"/>
      <family val="1"/>
    </font>
    <font>
      <sz val="12"/>
      <color indexed="8"/>
      <name val="Times New Roman"/>
      <family val="1"/>
    </font>
    <font>
      <sz val="11"/>
      <color theme="1"/>
      <name val="Times New Roman"/>
      <family val="1"/>
    </font>
    <font>
      <sz val="12"/>
      <color rgb="FF000000"/>
      <name val="Times New Roman"/>
      <family val="1"/>
    </font>
    <font>
      <b/>
      <sz val="12"/>
      <color rgb="FF000000"/>
      <name val="Times New Roman"/>
      <family val="1"/>
    </font>
    <font>
      <b/>
      <vertAlign val="superscript"/>
      <sz val="12"/>
      <name val="Times New Roman"/>
      <family val="1"/>
    </font>
    <font>
      <b/>
      <u/>
      <sz val="12"/>
      <name val="Times New Roman"/>
      <family val="1"/>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s>
  <cellStyleXfs count="24">
    <xf numFmtId="0" fontId="0" fillId="0" borderId="0"/>
    <xf numFmtId="43" fontId="1" fillId="0" borderId="0" applyFont="0" applyFill="0" applyBorder="0" applyAlignment="0" applyProtection="0"/>
    <xf numFmtId="168" fontId="20" fillId="0" borderId="0" applyFill="0" applyBorder="0" applyAlignment="0" applyProtection="0"/>
    <xf numFmtId="169" fontId="21" fillId="0" borderId="0" applyFont="0" applyFill="0" applyBorder="0" applyAlignment="0" applyProtection="0"/>
    <xf numFmtId="170" fontId="1"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23" fillId="0" borderId="0"/>
    <xf numFmtId="0" fontId="21" fillId="0" borderId="0"/>
    <xf numFmtId="0" fontId="24" fillId="0" borderId="0"/>
    <xf numFmtId="0" fontId="25" fillId="0" borderId="0"/>
    <xf numFmtId="0" fontId="25" fillId="0" borderId="0"/>
    <xf numFmtId="0" fontId="24" fillId="0" borderId="0"/>
    <xf numFmtId="0" fontId="26" fillId="0" borderId="0"/>
    <xf numFmtId="9" fontId="21" fillId="0" borderId="0" applyFont="0" applyFill="0" applyBorder="0" applyAlignment="0" applyProtection="0"/>
    <xf numFmtId="9" fontId="1" fillId="0" borderId="0" applyFont="0" applyFill="0" applyBorder="0" applyAlignment="0" applyProtection="0"/>
    <xf numFmtId="43" fontId="21" fillId="0" borderId="0" applyFont="0" applyFill="0" applyBorder="0" applyAlignment="0" applyProtection="0"/>
    <xf numFmtId="9" fontId="33" fillId="0" borderId="0" applyFont="0" applyFill="0" applyBorder="0" applyAlignment="0" applyProtection="0"/>
    <xf numFmtId="172" fontId="33" fillId="0" borderId="0" applyFont="0" applyFill="0" applyBorder="0" applyAlignment="0" applyProtection="0"/>
    <xf numFmtId="0" fontId="21" fillId="0" borderId="0"/>
    <xf numFmtId="0" fontId="21" fillId="0" borderId="0"/>
  </cellStyleXfs>
  <cellXfs count="277">
    <xf numFmtId="0" fontId="0" fillId="0" borderId="0" xfId="0"/>
    <xf numFmtId="165" fontId="7" fillId="0" borderId="1" xfId="1" applyNumberFormat="1" applyFont="1" applyFill="1" applyBorder="1" applyAlignment="1">
      <alignment horizontal="right" vertical="center" wrapText="1"/>
    </xf>
    <xf numFmtId="3" fontId="7" fillId="0" borderId="1" xfId="1" applyNumberFormat="1" applyFont="1" applyFill="1" applyBorder="1" applyAlignment="1">
      <alignment vertical="center" wrapText="1"/>
    </xf>
    <xf numFmtId="3" fontId="7" fillId="0" borderId="1" xfId="1" applyNumberFormat="1" applyFont="1" applyFill="1" applyBorder="1" applyAlignment="1">
      <alignment horizontal="right" vertical="center" wrapText="1"/>
    </xf>
    <xf numFmtId="3" fontId="8" fillId="0" borderId="1" xfId="1" applyNumberFormat="1" applyFont="1" applyFill="1" applyBorder="1" applyAlignment="1">
      <alignment horizontal="right" vertical="center" wrapText="1"/>
    </xf>
    <xf numFmtId="43" fontId="7" fillId="0" borderId="1" xfId="1" applyFont="1" applyFill="1" applyBorder="1" applyAlignment="1">
      <alignment horizontal="right" vertical="center" wrapText="1"/>
    </xf>
    <xf numFmtId="43" fontId="8" fillId="0" borderId="1" xfId="1" applyFont="1" applyFill="1" applyBorder="1" applyAlignment="1">
      <alignment horizontal="right" vertical="center" wrapText="1"/>
    </xf>
    <xf numFmtId="166" fontId="7" fillId="0" borderId="1" xfId="1" applyNumberFormat="1" applyFont="1" applyFill="1" applyBorder="1" applyAlignment="1">
      <alignment horizontal="right" vertical="center" wrapText="1"/>
    </xf>
    <xf numFmtId="43" fontId="13" fillId="0" borderId="1" xfId="1" quotePrefix="1" applyFont="1" applyFill="1" applyBorder="1" applyAlignment="1">
      <alignment horizontal="right" vertical="center" wrapText="1"/>
    </xf>
    <xf numFmtId="43" fontId="11" fillId="0" borderId="1" xfId="1" applyFont="1" applyFill="1" applyBorder="1" applyAlignment="1">
      <alignment horizontal="right" vertical="center" wrapText="1"/>
    </xf>
    <xf numFmtId="0" fontId="2" fillId="0" borderId="0" xfId="0" applyFont="1" applyFill="1" applyAlignment="1">
      <alignment vertical="center"/>
    </xf>
    <xf numFmtId="0" fontId="3" fillId="0" borderId="0" xfId="0" applyFont="1" applyFill="1" applyAlignment="1">
      <alignment vertical="center"/>
    </xf>
    <xf numFmtId="0" fontId="5"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2" fontId="7" fillId="0" borderId="1" xfId="0" applyNumberFormat="1" applyFont="1" applyFill="1" applyBorder="1" applyAlignment="1">
      <alignment horizontal="right" vertical="center" wrapText="1"/>
    </xf>
    <xf numFmtId="2" fontId="8" fillId="0" borderId="1" xfId="0" applyNumberFormat="1" applyFont="1" applyFill="1" applyBorder="1" applyAlignment="1">
      <alignment horizontal="righ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16" fontId="7" fillId="0" borderId="1" xfId="0" quotePrefix="1" applyNumberFormat="1" applyFont="1" applyFill="1" applyBorder="1" applyAlignment="1">
      <alignment horizontal="center" vertical="center"/>
    </xf>
    <xf numFmtId="0" fontId="7" fillId="0" borderId="1" xfId="0" applyFont="1" applyFill="1" applyBorder="1" applyAlignment="1">
      <alignment horizontal="right" vertical="center" wrapText="1"/>
    </xf>
    <xf numFmtId="0" fontId="8" fillId="0" borderId="1" xfId="0" applyFont="1" applyFill="1" applyBorder="1" applyAlignment="1">
      <alignment horizontal="right" vertical="center" wrapText="1"/>
    </xf>
    <xf numFmtId="164" fontId="7" fillId="0" borderId="1" xfId="0" applyNumberFormat="1" applyFont="1" applyFill="1" applyBorder="1" applyAlignment="1">
      <alignment horizontal="right" vertical="center" wrapText="1"/>
    </xf>
    <xf numFmtId="164" fontId="8" fillId="0" borderId="1" xfId="0" applyNumberFormat="1" applyFont="1" applyFill="1" applyBorder="1" applyAlignment="1">
      <alignment horizontal="right" vertical="center" wrapText="1"/>
    </xf>
    <xf numFmtId="164"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 fontId="7" fillId="0" borderId="1" xfId="0" applyNumberFormat="1" applyFont="1" applyFill="1" applyBorder="1" applyAlignment="1">
      <alignment horizontal="righ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quotePrefix="1" applyNumberFormat="1" applyFont="1" applyFill="1" applyBorder="1" applyAlignment="1">
      <alignment horizontal="center" vertical="center"/>
    </xf>
    <xf numFmtId="3" fontId="7" fillId="0" borderId="1" xfId="0" applyNumberFormat="1" applyFont="1" applyFill="1" applyBorder="1" applyAlignment="1">
      <alignment horizontal="right" vertical="center" wrapText="1"/>
    </xf>
    <xf numFmtId="3" fontId="8" fillId="0" borderId="1" xfId="0" applyNumberFormat="1" applyFont="1" applyFill="1" applyBorder="1" applyAlignment="1">
      <alignment horizontal="right" vertical="center" wrapText="1"/>
    </xf>
    <xf numFmtId="3" fontId="9"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xf>
    <xf numFmtId="166" fontId="7" fillId="0" borderId="1" xfId="0" applyNumberFormat="1"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7" fillId="0" borderId="1" xfId="11" applyFont="1" applyFill="1" applyBorder="1" applyAlignment="1">
      <alignment horizontal="justify"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164" fontId="11" fillId="0" borderId="1" xfId="0" applyNumberFormat="1" applyFont="1" applyFill="1" applyBorder="1" applyAlignment="1">
      <alignment horizontal="right" vertical="center" wrapText="1"/>
    </xf>
    <xf numFmtId="16" fontId="12" fillId="0" borderId="1" xfId="0" quotePrefix="1" applyNumberFormat="1" applyFont="1" applyFill="1" applyBorder="1" applyAlignment="1">
      <alignment horizontal="right" vertical="center" wrapText="1"/>
    </xf>
    <xf numFmtId="0" fontId="11" fillId="0" borderId="1" xfId="0" quotePrefix="1" applyFont="1" applyFill="1" applyBorder="1" applyAlignment="1">
      <alignment horizontal="center" vertical="center" wrapText="1"/>
    </xf>
    <xf numFmtId="16" fontId="7" fillId="0" borderId="1" xfId="0" quotePrefix="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67"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0" xfId="0" applyFont="1" applyFill="1" applyAlignment="1">
      <alignment vertical="center"/>
    </xf>
    <xf numFmtId="0" fontId="28" fillId="0" borderId="0" xfId="0" applyFont="1" applyFill="1" applyAlignment="1">
      <alignment vertical="center"/>
    </xf>
    <xf numFmtId="0" fontId="24" fillId="0" borderId="0" xfId="0" applyFont="1" applyFill="1" applyAlignment="1">
      <alignment vertical="center"/>
    </xf>
    <xf numFmtId="0" fontId="29"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xf>
    <xf numFmtId="43" fontId="24" fillId="0" borderId="1" xfId="19" applyNumberFormat="1" applyFont="1" applyFill="1" applyBorder="1" applyAlignment="1">
      <alignment horizontal="center"/>
    </xf>
    <xf numFmtId="165" fontId="24" fillId="0" borderId="1" xfId="19" applyNumberFormat="1" applyFont="1" applyFill="1" applyBorder="1" applyAlignment="1">
      <alignment horizontal="center"/>
    </xf>
    <xf numFmtId="3" fontId="24" fillId="0" borderId="1" xfId="0" applyNumberFormat="1" applyFont="1" applyFill="1" applyBorder="1" applyAlignment="1">
      <alignment horizontal="center"/>
    </xf>
    <xf numFmtId="4" fontId="24" fillId="0" borderId="1" xfId="0" applyNumberFormat="1" applyFont="1" applyFill="1" applyBorder="1" applyAlignment="1">
      <alignment horizontal="right"/>
    </xf>
    <xf numFmtId="3" fontId="24" fillId="0" borderId="1" xfId="0" applyNumberFormat="1" applyFont="1" applyFill="1" applyBorder="1"/>
    <xf numFmtId="0" fontId="24" fillId="0" borderId="1" xfId="0" applyFont="1" applyFill="1" applyBorder="1" applyAlignment="1">
      <alignment horizontal="center" vertical="center"/>
    </xf>
    <xf numFmtId="165" fontId="30" fillId="0" borderId="1" xfId="19" applyNumberFormat="1" applyFont="1" applyFill="1" applyBorder="1" applyAlignment="1">
      <alignment horizontal="center" vertical="center"/>
    </xf>
    <xf numFmtId="43" fontId="24" fillId="0" borderId="1" xfId="19" applyNumberFormat="1" applyFont="1" applyFill="1" applyBorder="1"/>
    <xf numFmtId="165" fontId="24" fillId="0" borderId="1" xfId="19" applyNumberFormat="1" applyFont="1" applyFill="1" applyBorder="1"/>
    <xf numFmtId="1" fontId="24" fillId="0" borderId="1" xfId="0" applyNumberFormat="1" applyFont="1" applyFill="1" applyBorder="1" applyAlignment="1">
      <alignment horizontal="center"/>
    </xf>
    <xf numFmtId="1" fontId="24" fillId="0" borderId="1" xfId="0" applyNumberFormat="1" applyFont="1" applyFill="1" applyBorder="1" applyAlignment="1">
      <alignment horizontal="center" vertical="center"/>
    </xf>
    <xf numFmtId="43" fontId="24" fillId="0" borderId="1" xfId="0" applyNumberFormat="1" applyFont="1" applyFill="1" applyBorder="1"/>
    <xf numFmtId="0" fontId="24" fillId="0" borderId="1" xfId="0" applyFont="1" applyFill="1" applyBorder="1"/>
    <xf numFmtId="0" fontId="29" fillId="0" borderId="1" xfId="0" applyFont="1" applyFill="1" applyBorder="1" applyAlignment="1">
      <alignment horizontal="center" vertical="center"/>
    </xf>
    <xf numFmtId="43" fontId="29" fillId="0" borderId="1" xfId="19" applyNumberFormat="1" applyFont="1" applyFill="1" applyBorder="1" applyAlignment="1">
      <alignment horizontal="center" vertical="center"/>
    </xf>
    <xf numFmtId="165" fontId="29" fillId="0" borderId="1" xfId="19" applyNumberFormat="1" applyFont="1" applyFill="1" applyBorder="1" applyAlignment="1">
      <alignment horizontal="center" vertical="center"/>
    </xf>
    <xf numFmtId="0" fontId="29" fillId="0" borderId="1" xfId="0" applyFont="1" applyFill="1" applyBorder="1" applyAlignment="1">
      <alignment horizontal="center"/>
    </xf>
    <xf numFmtId="3" fontId="29" fillId="0" borderId="1" xfId="0" applyNumberFormat="1" applyFont="1" applyFill="1" applyBorder="1" applyAlignment="1">
      <alignment horizontal="center"/>
    </xf>
    <xf numFmtId="4" fontId="29" fillId="0" borderId="1" xfId="0" applyNumberFormat="1" applyFont="1" applyFill="1" applyBorder="1" applyAlignment="1">
      <alignment horizontal="right"/>
    </xf>
    <xf numFmtId="167" fontId="29" fillId="0" borderId="1" xfId="0" applyNumberFormat="1" applyFont="1" applyFill="1" applyBorder="1" applyAlignment="1">
      <alignment horizontal="center"/>
    </xf>
    <xf numFmtId="3" fontId="29" fillId="0" borderId="1" xfId="0" applyNumberFormat="1" applyFont="1" applyFill="1" applyBorder="1"/>
    <xf numFmtId="43" fontId="31" fillId="0" borderId="1" xfId="19" applyNumberFormat="1" applyFont="1" applyFill="1" applyBorder="1" applyAlignment="1">
      <alignment horizontal="center"/>
    </xf>
    <xf numFmtId="0" fontId="28" fillId="0" borderId="0" xfId="0" applyFont="1" applyFill="1" applyAlignment="1">
      <alignment horizontal="center" vertical="center"/>
    </xf>
    <xf numFmtId="0" fontId="24" fillId="0" borderId="0" xfId="0" applyFont="1"/>
    <xf numFmtId="0" fontId="37" fillId="0" borderId="0" xfId="0" applyFont="1" applyAlignment="1">
      <alignment vertical="center"/>
    </xf>
    <xf numFmtId="0" fontId="38" fillId="0" borderId="0" xfId="0" applyFont="1" applyAlignment="1">
      <alignment vertical="center"/>
    </xf>
    <xf numFmtId="0" fontId="38" fillId="0" borderId="1" xfId="0" applyFont="1" applyBorder="1" applyAlignment="1">
      <alignment vertical="center"/>
    </xf>
    <xf numFmtId="0" fontId="37" fillId="0" borderId="1" xfId="0" applyFont="1" applyBorder="1" applyAlignment="1">
      <alignment vertical="center"/>
    </xf>
    <xf numFmtId="3" fontId="24" fillId="2" borderId="1" xfId="22" applyNumberFormat="1" applyFont="1" applyFill="1" applyBorder="1" applyAlignment="1">
      <alignment vertical="top" wrapText="1"/>
    </xf>
    <xf numFmtId="3" fontId="24" fillId="2" borderId="1" xfId="22" applyNumberFormat="1" applyFont="1" applyFill="1" applyBorder="1" applyAlignment="1">
      <alignment horizontal="center" vertical="top" wrapText="1"/>
    </xf>
    <xf numFmtId="3" fontId="24" fillId="2" borderId="1" xfId="22" applyNumberFormat="1" applyFont="1" applyFill="1" applyBorder="1" applyAlignment="1">
      <alignment vertical="center" wrapText="1"/>
    </xf>
    <xf numFmtId="3" fontId="29" fillId="2" borderId="1" xfId="22" applyNumberFormat="1" applyFont="1" applyFill="1" applyBorder="1" applyAlignment="1">
      <alignment vertical="top" wrapText="1"/>
    </xf>
    <xf numFmtId="0" fontId="38" fillId="0" borderId="1" xfId="0" applyFont="1" applyBorder="1" applyAlignment="1">
      <alignment horizontal="center" vertical="center"/>
    </xf>
    <xf numFmtId="3" fontId="24" fillId="2" borderId="1" xfId="23" applyNumberFormat="1" applyFont="1" applyFill="1" applyBorder="1" applyAlignment="1">
      <alignment horizontal="left" vertical="center" wrapText="1"/>
    </xf>
    <xf numFmtId="3" fontId="24" fillId="2" borderId="1" xfId="22" applyNumberFormat="1" applyFont="1" applyFill="1" applyBorder="1" applyAlignment="1">
      <alignment horizontal="center" vertical="center" wrapText="1"/>
    </xf>
    <xf numFmtId="3" fontId="24" fillId="2" borderId="1" xfId="22" applyNumberFormat="1" applyFont="1" applyFill="1" applyBorder="1" applyAlignment="1">
      <alignment horizontal="left" vertical="center" wrapText="1"/>
    </xf>
    <xf numFmtId="3" fontId="24" fillId="2" borderId="1" xfId="23" applyNumberFormat="1" applyFont="1" applyFill="1" applyBorder="1" applyAlignment="1">
      <alignment vertical="center" wrapText="1"/>
    </xf>
    <xf numFmtId="171" fontId="29" fillId="2" borderId="1" xfId="18" applyNumberFormat="1" applyFont="1" applyFill="1" applyBorder="1" applyAlignment="1">
      <alignment vertical="top" wrapText="1"/>
    </xf>
    <xf numFmtId="3" fontId="29" fillId="2" borderId="1" xfId="22" applyNumberFormat="1" applyFont="1" applyFill="1" applyBorder="1" applyAlignment="1">
      <alignment horizontal="center" vertical="top" wrapText="1"/>
    </xf>
    <xf numFmtId="3" fontId="24" fillId="2" borderId="1" xfId="23" applyNumberFormat="1" applyFont="1" applyFill="1" applyBorder="1" applyAlignment="1">
      <alignment horizontal="left" vertical="top" wrapText="1"/>
    </xf>
    <xf numFmtId="3" fontId="29" fillId="2" borderId="1" xfId="23" applyNumberFormat="1" applyFont="1" applyFill="1" applyBorder="1" applyAlignment="1">
      <alignment horizontal="left" vertical="top" wrapText="1"/>
    </xf>
    <xf numFmtId="0" fontId="39" fillId="0" borderId="0" xfId="0" applyFont="1" applyAlignment="1">
      <alignment vertical="center"/>
    </xf>
    <xf numFmtId="0" fontId="39"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xf numFmtId="0" fontId="39" fillId="0" borderId="1" xfId="0" applyFont="1" applyBorder="1" applyAlignment="1">
      <alignment horizontal="center" vertical="center" wrapText="1"/>
    </xf>
    <xf numFmtId="0" fontId="39" fillId="0" borderId="0" xfId="0" applyFont="1" applyAlignment="1">
      <alignment horizontal="center"/>
    </xf>
    <xf numFmtId="0" fontId="8" fillId="0" borderId="1" xfId="0" applyFont="1" applyBorder="1" applyAlignment="1">
      <alignment horizontal="center" vertical="center"/>
    </xf>
    <xf numFmtId="16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quotePrefix="1" applyFont="1" applyBorder="1" applyAlignment="1">
      <alignment horizontal="justify" vertical="center" wrapText="1"/>
    </xf>
    <xf numFmtId="0" fontId="8" fillId="0" borderId="1" xfId="0" quotePrefix="1" applyFont="1" applyBorder="1" applyAlignment="1">
      <alignment horizontal="left" vertical="center" wrapText="1"/>
    </xf>
    <xf numFmtId="0" fontId="8" fillId="0" borderId="1" xfId="0" quotePrefix="1" applyFont="1" applyBorder="1" applyAlignment="1">
      <alignment vertical="center" wrapText="1"/>
    </xf>
    <xf numFmtId="2" fontId="8" fillId="0" borderId="1" xfId="0" quotePrefix="1"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8" fillId="2" borderId="1" xfId="0" quotePrefix="1" applyFont="1" applyFill="1" applyBorder="1" applyAlignment="1">
      <alignment horizontal="justify" vertical="center" wrapText="1"/>
    </xf>
    <xf numFmtId="0" fontId="29" fillId="0" borderId="0" xfId="0" applyFont="1"/>
    <xf numFmtId="0" fontId="39" fillId="0" borderId="0" xfId="0" applyFont="1" applyAlignment="1">
      <alignment horizontal="center" vertical="center"/>
    </xf>
    <xf numFmtId="0" fontId="8" fillId="0" borderId="0" xfId="0" applyFont="1" applyAlignment="1">
      <alignment horizontal="center" vertical="center"/>
    </xf>
    <xf numFmtId="0" fontId="29" fillId="0" borderId="0" xfId="0" applyFont="1" applyFill="1" applyAlignment="1">
      <alignment vertical="center"/>
    </xf>
    <xf numFmtId="0" fontId="37" fillId="2" borderId="1" xfId="0" applyFont="1" applyFill="1" applyBorder="1" applyAlignment="1">
      <alignment horizontal="center" vertical="center" wrapText="1"/>
    </xf>
    <xf numFmtId="0" fontId="37" fillId="2" borderId="1" xfId="0" applyFont="1" applyFill="1" applyBorder="1" applyAlignment="1" applyProtection="1">
      <alignment horizontal="center" vertical="center" wrapText="1"/>
      <protection locked="0"/>
    </xf>
    <xf numFmtId="0" fontId="37" fillId="2" borderId="1" xfId="0" applyFont="1" applyFill="1" applyBorder="1" applyAlignment="1">
      <alignment horizontal="justify" vertical="center" wrapText="1"/>
    </xf>
    <xf numFmtId="0" fontId="38" fillId="2" borderId="1" xfId="0" applyFont="1" applyFill="1" applyBorder="1" applyAlignment="1">
      <alignment horizontal="center" vertical="center" wrapText="1"/>
    </xf>
    <xf numFmtId="0" fontId="38" fillId="2" borderId="1" xfId="0" applyFont="1" applyFill="1" applyBorder="1" applyAlignment="1">
      <alignment horizontal="justify" vertical="center" wrapText="1"/>
    </xf>
    <xf numFmtId="0" fontId="38" fillId="2" borderId="1" xfId="0" quotePrefix="1" applyFont="1" applyFill="1" applyBorder="1" applyAlignment="1">
      <alignment horizontal="center" vertical="center" wrapText="1"/>
    </xf>
    <xf numFmtId="3" fontId="38" fillId="2" borderId="1" xfId="0" applyNumberFormat="1" applyFont="1" applyFill="1" applyBorder="1" applyAlignment="1">
      <alignment horizontal="right" vertical="center" wrapText="1"/>
    </xf>
    <xf numFmtId="0" fontId="38" fillId="2" borderId="3" xfId="0" applyFont="1" applyFill="1" applyBorder="1" applyAlignment="1">
      <alignment horizontal="right" vertical="center" wrapText="1"/>
    </xf>
    <xf numFmtId="173" fontId="38" fillId="2" borderId="1" xfId="1" applyNumberFormat="1" applyFont="1" applyFill="1" applyBorder="1" applyAlignment="1">
      <alignment horizontal="right" vertical="center" wrapText="1"/>
    </xf>
    <xf numFmtId="167" fontId="38" fillId="2" borderId="1" xfId="0" applyNumberFormat="1" applyFont="1" applyFill="1" applyBorder="1" applyAlignment="1">
      <alignment horizontal="right" vertical="center" wrapText="1"/>
    </xf>
    <xf numFmtId="167" fontId="38" fillId="2" borderId="3" xfId="0" applyNumberFormat="1" applyFont="1" applyFill="1" applyBorder="1" applyAlignment="1">
      <alignment horizontal="right" vertical="center" wrapText="1"/>
    </xf>
    <xf numFmtId="0" fontId="38" fillId="2" borderId="1" xfId="0" applyFont="1" applyFill="1" applyBorder="1" applyAlignment="1">
      <alignment horizontal="right" vertical="center" wrapText="1"/>
    </xf>
    <xf numFmtId="0" fontId="38" fillId="2" borderId="1" xfId="0" applyFont="1" applyFill="1" applyBorder="1" applyAlignment="1">
      <alignment vertical="center"/>
    </xf>
    <xf numFmtId="0" fontId="38" fillId="2" borderId="1" xfId="0" applyFont="1" applyFill="1" applyBorder="1" applyAlignment="1" applyProtection="1">
      <alignment horizontal="right" vertical="center" wrapText="1"/>
      <protection locked="0"/>
    </xf>
    <xf numFmtId="0" fontId="38" fillId="2" borderId="1" xfId="0" applyFont="1" applyFill="1" applyBorder="1" applyAlignment="1">
      <alignment horizontal="right" vertical="center"/>
    </xf>
    <xf numFmtId="0" fontId="38" fillId="2" borderId="1" xfId="0" quotePrefix="1" applyFont="1" applyFill="1" applyBorder="1" applyAlignment="1">
      <alignment horizontal="justify" vertical="center" wrapText="1"/>
    </xf>
    <xf numFmtId="164" fontId="38" fillId="2" borderId="1" xfId="0" applyNumberFormat="1" applyFont="1" applyFill="1" applyBorder="1" applyAlignment="1">
      <alignment horizontal="right" vertical="center" wrapText="1"/>
    </xf>
    <xf numFmtId="165" fontId="38" fillId="2" borderId="1" xfId="1" applyNumberFormat="1" applyFont="1" applyFill="1" applyBorder="1" applyAlignment="1">
      <alignment horizontal="right" vertical="center" wrapText="1"/>
    </xf>
    <xf numFmtId="0" fontId="38" fillId="2" borderId="7" xfId="0" applyFont="1" applyFill="1" applyBorder="1" applyAlignment="1">
      <alignment horizontal="center" vertical="center" wrapText="1"/>
    </xf>
    <xf numFmtId="0" fontId="38" fillId="0" borderId="0" xfId="0" applyFont="1"/>
    <xf numFmtId="0" fontId="37" fillId="0" borderId="0" xfId="0" applyFont="1"/>
    <xf numFmtId="0" fontId="37" fillId="0" borderId="1" xfId="0" applyFont="1" applyBorder="1" applyAlignment="1">
      <alignment horizontal="center" vertical="center" wrapText="1"/>
    </xf>
    <xf numFmtId="0" fontId="38" fillId="0" borderId="1" xfId="0" applyFont="1" applyBorder="1" applyAlignment="1">
      <alignment vertical="center" wrapText="1"/>
    </xf>
    <xf numFmtId="0" fontId="41" fillId="0" borderId="1" xfId="0" applyFont="1" applyBorder="1" applyAlignment="1">
      <alignment vertical="center" wrapText="1"/>
    </xf>
    <xf numFmtId="0" fontId="41" fillId="0" borderId="1" xfId="0" applyFont="1" applyBorder="1" applyAlignment="1">
      <alignment horizontal="center" vertical="center" wrapText="1"/>
    </xf>
    <xf numFmtId="3" fontId="42" fillId="0" borderId="1" xfId="0" applyNumberFormat="1" applyFont="1" applyBorder="1" applyAlignment="1">
      <alignment horizontal="right" vertical="center" wrapText="1"/>
    </xf>
    <xf numFmtId="0" fontId="37" fillId="0" borderId="1" xfId="0" applyFont="1" applyBorder="1" applyAlignment="1">
      <alignment vertical="center" wrapText="1"/>
    </xf>
    <xf numFmtId="41" fontId="37" fillId="0" borderId="1" xfId="0" applyNumberFormat="1" applyFont="1" applyBorder="1" applyAlignment="1">
      <alignment vertical="center" wrapText="1"/>
    </xf>
    <xf numFmtId="3" fontId="43" fillId="0" borderId="1" xfId="0" applyNumberFormat="1" applyFont="1" applyBorder="1" applyAlignment="1">
      <alignment horizontal="right" vertical="center" wrapText="1"/>
    </xf>
    <xf numFmtId="10" fontId="42" fillId="0" borderId="1" xfId="0" applyNumberFormat="1" applyFont="1" applyBorder="1" applyAlignment="1">
      <alignment horizontal="right" vertical="center" wrapText="1"/>
    </xf>
    <xf numFmtId="10" fontId="43" fillId="0" borderId="1" xfId="0" applyNumberFormat="1" applyFont="1" applyBorder="1" applyAlignment="1">
      <alignment horizontal="right" vertical="center" wrapText="1"/>
    </xf>
    <xf numFmtId="0" fontId="38" fillId="0" borderId="0" xfId="0" applyFont="1" applyFill="1" applyAlignment="1">
      <alignment vertical="center"/>
    </xf>
    <xf numFmtId="0" fontId="37" fillId="0" borderId="1" xfId="0" applyFont="1" applyFill="1" applyBorder="1" applyAlignment="1" applyProtection="1">
      <alignment horizontal="center" vertical="center" wrapText="1"/>
      <protection locked="0"/>
    </xf>
    <xf numFmtId="164" fontId="38" fillId="0" borderId="1" xfId="0" applyNumberFormat="1" applyFont="1" applyFill="1" applyBorder="1" applyAlignment="1">
      <alignment vertical="center"/>
    </xf>
    <xf numFmtId="0" fontId="0" fillId="2" borderId="1" xfId="0" applyFill="1" applyBorder="1" applyAlignment="1">
      <alignment vertical="center"/>
    </xf>
    <xf numFmtId="3" fontId="3" fillId="2" borderId="1" xfId="0" applyNumberFormat="1" applyFont="1" applyFill="1" applyBorder="1" applyAlignment="1">
      <alignment vertical="center"/>
    </xf>
    <xf numFmtId="0" fontId="0" fillId="2" borderId="1" xfId="0" applyFill="1" applyBorder="1"/>
    <xf numFmtId="9" fontId="29" fillId="2" borderId="1" xfId="18" applyNumberFormat="1" applyFont="1" applyFill="1" applyBorder="1" applyAlignment="1">
      <alignment vertical="top" wrapText="1"/>
    </xf>
    <xf numFmtId="3" fontId="29" fillId="2" borderId="1" xfId="22" applyNumberFormat="1" applyFont="1" applyFill="1" applyBorder="1" applyAlignment="1">
      <alignment horizontal="right" vertical="top" wrapText="1"/>
    </xf>
    <xf numFmtId="3" fontId="38" fillId="2" borderId="1" xfId="0" applyNumberFormat="1" applyFont="1" applyFill="1" applyBorder="1" applyAlignment="1">
      <alignment vertical="center" wrapText="1"/>
    </xf>
    <xf numFmtId="0" fontId="28" fillId="2" borderId="0" xfId="0" applyFont="1" applyFill="1" applyAlignment="1">
      <alignment vertical="center"/>
    </xf>
    <xf numFmtId="0" fontId="0" fillId="2" borderId="0" xfId="0" applyFill="1"/>
    <xf numFmtId="0" fontId="6" fillId="2" borderId="0" xfId="0" applyFont="1" applyFill="1" applyBorder="1" applyAlignment="1">
      <alignment horizontal="center" vertical="center" wrapText="1"/>
    </xf>
    <xf numFmtId="0" fontId="24" fillId="2" borderId="0" xfId="0" applyFont="1" applyFill="1"/>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9" fontId="32" fillId="2" borderId="1" xfId="20" applyFont="1" applyFill="1" applyBorder="1" applyAlignment="1">
      <alignment horizontal="center" vertical="center" wrapText="1"/>
    </xf>
    <xf numFmtId="171" fontId="32" fillId="2" borderId="1" xfId="20" applyNumberFormat="1" applyFont="1" applyFill="1" applyBorder="1" applyAlignment="1">
      <alignment horizontal="center" vertical="center" wrapText="1"/>
    </xf>
    <xf numFmtId="3" fontId="32" fillId="2" borderId="1" xfId="0" applyNumberFormat="1" applyFont="1" applyFill="1" applyBorder="1" applyAlignment="1">
      <alignment horizontal="left" vertical="center"/>
    </xf>
    <xf numFmtId="3" fontId="45" fillId="2" borderId="11" xfId="21" applyNumberFormat="1" applyFont="1" applyFill="1" applyBorder="1"/>
    <xf numFmtId="171" fontId="45" fillId="2" borderId="1" xfId="20" applyNumberFormat="1" applyFont="1" applyFill="1" applyBorder="1" applyAlignment="1">
      <alignment vertical="center"/>
    </xf>
    <xf numFmtId="171" fontId="45" fillId="2" borderId="12" xfId="20" applyNumberFormat="1" applyFont="1" applyFill="1" applyBorder="1"/>
    <xf numFmtId="165" fontId="35" fillId="2" borderId="0" xfId="1" applyNumberFormat="1" applyFont="1" applyFill="1"/>
    <xf numFmtId="3" fontId="35" fillId="2" borderId="0" xfId="0" applyNumberFormat="1" applyFont="1" applyFill="1"/>
    <xf numFmtId="0" fontId="35" fillId="2" borderId="0" xfId="0" applyFont="1" applyFill="1"/>
    <xf numFmtId="3" fontId="32" fillId="2" borderId="1" xfId="0" applyNumberFormat="1" applyFont="1" applyFill="1" applyBorder="1" applyAlignment="1">
      <alignment horizontal="center" vertical="center"/>
    </xf>
    <xf numFmtId="3" fontId="24" fillId="2" borderId="13" xfId="21" applyNumberFormat="1" applyFont="1" applyFill="1" applyBorder="1"/>
    <xf numFmtId="171" fontId="24" fillId="2" borderId="1" xfId="20" applyNumberFormat="1" applyFont="1" applyFill="1" applyBorder="1" applyAlignment="1">
      <alignment vertical="center"/>
    </xf>
    <xf numFmtId="171" fontId="24" fillId="2" borderId="13" xfId="20" applyNumberFormat="1" applyFont="1" applyFill="1" applyBorder="1"/>
    <xf numFmtId="165" fontId="34" fillId="2" borderId="0" xfId="1" applyNumberFormat="1" applyFont="1" applyFill="1"/>
    <xf numFmtId="3" fontId="34" fillId="2" borderId="0" xfId="0" applyNumberFormat="1" applyFont="1" applyFill="1"/>
    <xf numFmtId="0" fontId="34" fillId="2" borderId="0" xfId="0" applyFont="1" applyFill="1"/>
    <xf numFmtId="3" fontId="45" fillId="2" borderId="13" xfId="21" applyNumberFormat="1" applyFont="1" applyFill="1" applyBorder="1"/>
    <xf numFmtId="171" fontId="45" fillId="2" borderId="13" xfId="20" applyNumberFormat="1" applyFont="1" applyFill="1" applyBorder="1"/>
    <xf numFmtId="3" fontId="28" fillId="2" borderId="1" xfId="0" applyNumberFormat="1" applyFont="1" applyFill="1" applyBorder="1" applyAlignment="1">
      <alignment horizontal="center" vertical="center"/>
    </xf>
    <xf numFmtId="3" fontId="28" fillId="2" borderId="1" xfId="0" quotePrefix="1" applyNumberFormat="1" applyFont="1" applyFill="1" applyBorder="1" applyAlignment="1">
      <alignment vertical="center"/>
    </xf>
    <xf numFmtId="3" fontId="24" fillId="2" borderId="13" xfId="0" applyNumberFormat="1" applyFont="1" applyFill="1" applyBorder="1" applyAlignment="1">
      <alignment horizontal="right"/>
    </xf>
    <xf numFmtId="3" fontId="28" fillId="2" borderId="1" xfId="0" applyNumberFormat="1" applyFont="1" applyFill="1" applyBorder="1" applyAlignment="1">
      <alignment vertical="center"/>
    </xf>
    <xf numFmtId="0" fontId="28" fillId="2" borderId="1" xfId="0" applyFont="1" applyFill="1" applyBorder="1" applyAlignment="1">
      <alignment vertical="center"/>
    </xf>
    <xf numFmtId="171" fontId="24" fillId="2" borderId="13" xfId="20" applyNumberFormat="1" applyFont="1" applyFill="1" applyBorder="1" applyAlignment="1">
      <alignment horizontal="right"/>
    </xf>
    <xf numFmtId="3" fontId="28" fillId="2" borderId="1" xfId="0" quotePrefix="1" applyNumberFormat="1" applyFont="1" applyFill="1" applyBorder="1" applyAlignment="1">
      <alignment horizontal="center" vertical="center"/>
    </xf>
    <xf numFmtId="171" fontId="29" fillId="2" borderId="1" xfId="20" applyNumberFormat="1" applyFont="1" applyFill="1" applyBorder="1" applyAlignment="1">
      <alignment vertical="center"/>
    </xf>
    <xf numFmtId="171" fontId="29" fillId="2" borderId="13" xfId="20" applyNumberFormat="1" applyFont="1" applyFill="1" applyBorder="1"/>
    <xf numFmtId="3" fontId="28" fillId="2" borderId="1" xfId="0" applyNumberFormat="1" applyFont="1" applyFill="1" applyBorder="1" applyAlignment="1">
      <alignment horizontal="left" vertical="center"/>
    </xf>
    <xf numFmtId="3" fontId="32" fillId="2" borderId="1" xfId="0" quotePrefix="1" applyNumberFormat="1" applyFont="1" applyFill="1" applyBorder="1" applyAlignment="1">
      <alignment horizontal="center" vertical="center"/>
    </xf>
    <xf numFmtId="3" fontId="29" fillId="2" borderId="13" xfId="0" applyNumberFormat="1" applyFont="1" applyFill="1" applyBorder="1" applyAlignment="1">
      <alignment horizontal="right"/>
    </xf>
    <xf numFmtId="3" fontId="29" fillId="2" borderId="13" xfId="21" applyNumberFormat="1" applyFont="1" applyFill="1" applyBorder="1"/>
    <xf numFmtId="0" fontId="24" fillId="2" borderId="13" xfId="0" applyFont="1" applyFill="1" applyBorder="1" applyAlignment="1">
      <alignment horizontal="right"/>
    </xf>
    <xf numFmtId="3" fontId="24" fillId="2" borderId="14" xfId="21" applyNumberFormat="1" applyFont="1" applyFill="1" applyBorder="1"/>
    <xf numFmtId="171" fontId="24" fillId="2" borderId="14" xfId="20" applyNumberFormat="1" applyFont="1" applyFill="1" applyBorder="1"/>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6" fillId="0" borderId="0" xfId="0" applyFont="1" applyFill="1" applyAlignment="1">
      <alignment horizontal="center" vertical="center" wrapText="1"/>
    </xf>
    <xf numFmtId="0" fontId="29" fillId="0" borderId="6"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3" xfId="0" applyFont="1" applyFill="1" applyBorder="1" applyAlignment="1">
      <alignment horizontal="center"/>
    </xf>
    <xf numFmtId="0" fontId="29" fillId="0" borderId="5" xfId="0" applyFont="1" applyFill="1" applyBorder="1" applyAlignment="1">
      <alignment horizontal="center"/>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1" xfId="0" applyFont="1" applyFill="1" applyBorder="1" applyAlignment="1">
      <alignment horizontal="center" vertical="center"/>
    </xf>
    <xf numFmtId="3" fontId="32" fillId="2" borderId="1" xfId="0" applyNumberFormat="1" applyFont="1" applyFill="1" applyBorder="1" applyAlignment="1">
      <alignment horizontal="center" vertical="center" wrapText="1"/>
    </xf>
    <xf numFmtId="171" fontId="32" fillId="2" borderId="1" xfId="2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6" fillId="0" borderId="0" xfId="0" applyFont="1" applyAlignment="1">
      <alignment horizontal="center" vertical="center"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2" fillId="0" borderId="10" xfId="0" applyFont="1" applyBorder="1" applyAlignment="1">
      <alignment horizontal="center" vertical="center" wrapText="1"/>
    </xf>
    <xf numFmtId="0" fontId="2" fillId="2" borderId="0" xfId="0" applyFont="1" applyFill="1" applyAlignment="1">
      <alignment horizontal="center" vertical="center" wrapText="1"/>
    </xf>
    <xf numFmtId="0" fontId="37" fillId="2" borderId="0" xfId="0" applyFont="1" applyFill="1" applyAlignment="1">
      <alignment vertical="center"/>
    </xf>
    <xf numFmtId="0" fontId="38" fillId="2" borderId="0" xfId="0" applyFont="1" applyFill="1" applyAlignment="1">
      <alignment vertical="center"/>
    </xf>
    <xf numFmtId="0" fontId="37" fillId="2" borderId="1" xfId="0" applyFont="1" applyFill="1" applyBorder="1" applyAlignment="1">
      <alignment horizontal="center" vertical="center" wrapText="1"/>
    </xf>
    <xf numFmtId="0" fontId="37" fillId="2" borderId="1" xfId="0" applyFont="1" applyFill="1" applyBorder="1" applyAlignment="1">
      <alignment horizontal="centerContinuous" vertical="center" wrapText="1"/>
    </xf>
    <xf numFmtId="0" fontId="37" fillId="2" borderId="0" xfId="0" applyFont="1" applyFill="1" applyAlignment="1">
      <alignment horizontal="center" vertical="center" wrapText="1"/>
    </xf>
    <xf numFmtId="0" fontId="38" fillId="2" borderId="0" xfId="0" applyFont="1" applyFill="1" applyAlignment="1">
      <alignment horizontal="center" vertical="center" wrapText="1"/>
    </xf>
    <xf numFmtId="0" fontId="37" fillId="2" borderId="1" xfId="0" applyFont="1" applyFill="1" applyBorder="1" applyAlignment="1">
      <alignment vertical="center"/>
    </xf>
    <xf numFmtId="3" fontId="37" fillId="2" borderId="1" xfId="0" applyNumberFormat="1" applyFont="1" applyFill="1" applyBorder="1" applyAlignment="1">
      <alignment horizontal="right" vertical="center"/>
    </xf>
    <xf numFmtId="171" fontId="37" fillId="2" borderId="1" xfId="18" applyNumberFormat="1" applyFont="1" applyFill="1" applyBorder="1" applyAlignment="1">
      <alignment vertical="center"/>
    </xf>
    <xf numFmtId="3" fontId="37" fillId="2" borderId="1" xfId="0" applyNumberFormat="1" applyFont="1" applyFill="1" applyBorder="1" applyAlignment="1">
      <alignment horizontal="center" vertical="center"/>
    </xf>
    <xf numFmtId="0" fontId="37" fillId="2" borderId="1" xfId="0" applyFont="1" applyFill="1" applyBorder="1" applyAlignment="1">
      <alignment horizontal="center"/>
    </xf>
    <xf numFmtId="0" fontId="37" fillId="2" borderId="1" xfId="0" applyFont="1" applyFill="1" applyBorder="1"/>
    <xf numFmtId="3" fontId="37" fillId="2" borderId="1" xfId="0" applyNumberFormat="1" applyFont="1" applyFill="1" applyBorder="1"/>
    <xf numFmtId="9" fontId="37" fillId="2" borderId="1" xfId="18" applyFont="1" applyFill="1" applyBorder="1"/>
    <xf numFmtId="3" fontId="37" fillId="2" borderId="1" xfId="0" applyNumberFormat="1" applyFont="1" applyFill="1" applyBorder="1" applyAlignment="1">
      <alignment horizontal="center"/>
    </xf>
    <xf numFmtId="3" fontId="37" fillId="2" borderId="1" xfId="0" applyNumberFormat="1" applyFont="1" applyFill="1" applyBorder="1" applyAlignment="1">
      <alignment horizontal="right"/>
    </xf>
    <xf numFmtId="3" fontId="38" fillId="2" borderId="0" xfId="0" applyNumberFormat="1" applyFont="1" applyFill="1" applyAlignment="1">
      <alignment vertical="center"/>
    </xf>
    <xf numFmtId="171" fontId="37" fillId="2" borderId="1" xfId="18" applyNumberFormat="1" applyFont="1" applyFill="1" applyBorder="1"/>
    <xf numFmtId="0" fontId="38" fillId="2" borderId="1" xfId="0" applyFont="1" applyFill="1" applyBorder="1" applyAlignment="1">
      <alignment horizontal="center"/>
    </xf>
    <xf numFmtId="171" fontId="38" fillId="2" borderId="1" xfId="18" applyNumberFormat="1" applyFont="1" applyFill="1" applyBorder="1"/>
    <xf numFmtId="3" fontId="38" fillId="2" borderId="1" xfId="0" applyNumberFormat="1" applyFont="1" applyFill="1" applyBorder="1" applyAlignment="1">
      <alignment vertical="center"/>
    </xf>
    <xf numFmtId="171" fontId="38" fillId="2" borderId="1" xfId="18" applyNumberFormat="1" applyFont="1" applyFill="1" applyBorder="1" applyAlignment="1">
      <alignment vertical="center"/>
    </xf>
    <xf numFmtId="0" fontId="38" fillId="2" borderId="1" xfId="0" applyFont="1" applyFill="1" applyBorder="1" applyAlignment="1">
      <alignment horizontal="center" vertical="center"/>
    </xf>
    <xf numFmtId="0" fontId="38" fillId="2" borderId="1" xfId="0" applyFont="1" applyFill="1" applyBorder="1" applyAlignment="1">
      <alignment vertical="center" wrapText="1"/>
    </xf>
    <xf numFmtId="0" fontId="38" fillId="2" borderId="1" xfId="0" applyFont="1" applyFill="1" applyBorder="1" applyAlignment="1">
      <alignment horizontal="left" vertical="center"/>
    </xf>
    <xf numFmtId="0" fontId="38" fillId="2" borderId="0" xfId="0" applyFont="1" applyFill="1" applyAlignment="1">
      <alignment horizontal="center" vertical="center"/>
    </xf>
    <xf numFmtId="3" fontId="24" fillId="2" borderId="0" xfId="22" applyNumberFormat="1" applyFont="1" applyFill="1" applyAlignment="1">
      <alignment horizontal="left" vertical="center" wrapText="1"/>
    </xf>
    <xf numFmtId="3" fontId="38" fillId="2" borderId="0" xfId="0" applyNumberFormat="1" applyFont="1" applyFill="1"/>
    <xf numFmtId="171" fontId="38" fillId="2" borderId="0" xfId="18" applyNumberFormat="1" applyFont="1" applyFill="1" applyBorder="1" applyAlignment="1">
      <alignment vertical="center"/>
    </xf>
    <xf numFmtId="0" fontId="38" fillId="2" borderId="0" xfId="0" applyFont="1" applyFill="1" applyAlignment="1">
      <alignment horizontal="left" vertical="top" wrapText="1"/>
    </xf>
    <xf numFmtId="0" fontId="38" fillId="2" borderId="0" xfId="0" applyFont="1" applyFill="1" applyAlignment="1">
      <alignment vertical="top"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3" fontId="7" fillId="2" borderId="1" xfId="0" applyNumberFormat="1" applyFont="1" applyFill="1" applyBorder="1" applyAlignment="1">
      <alignment horizontal="center" vertical="center"/>
    </xf>
  </cellXfs>
  <cellStyles count="24">
    <cellStyle name="Comma" xfId="1" builtinId="3"/>
    <cellStyle name="Comma 2" xfId="2"/>
    <cellStyle name="Comma 2 2" xfId="3"/>
    <cellStyle name="Comma 2 3" xfId="19"/>
    <cellStyle name="Comma 2 8 2" xfId="4"/>
    <cellStyle name="Comma 3 2" xfId="5"/>
    <cellStyle name="Comma 4" xfId="6"/>
    <cellStyle name="Comma 5" xfId="7"/>
    <cellStyle name="Comma 6" xfId="21"/>
    <cellStyle name="Comma 7" xfId="8"/>
    <cellStyle name="Normal" xfId="0" builtinId="0"/>
    <cellStyle name="Normal 10" xfId="9"/>
    <cellStyle name="Normal 10 2" xfId="22"/>
    <cellStyle name="Normal 13" xfId="10"/>
    <cellStyle name="Normal 2" xfId="11"/>
    <cellStyle name="Normal 2 2" xfId="12"/>
    <cellStyle name="Normal 2 3" xfId="13"/>
    <cellStyle name="Normal 2 4 2" xfId="14"/>
    <cellStyle name="Normal 4" xfId="15"/>
    <cellStyle name="Normal 7" xfId="16"/>
    <cellStyle name="Normal_Bieu mau (CV )" xfId="23"/>
    <cellStyle name="Percent" xfId="18" builtinId="5"/>
    <cellStyle name="Percent 2" xfId="20"/>
    <cellStyle name="Percent 3"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V45"/>
  <sheetViews>
    <sheetView tabSelected="1" view="pageBreakPreview" zoomScale="85" zoomScaleNormal="85" zoomScaleSheetLayoutView="85" workbookViewId="0">
      <pane xSplit="2" ySplit="5" topLeftCell="C18" activePane="bottomRight" state="frozen"/>
      <selection pane="topRight" activeCell="C1" sqref="C1"/>
      <selection pane="bottomLeft" activeCell="A9" sqref="A9"/>
      <selection pane="bottomRight" activeCell="T6" sqref="T6"/>
    </sheetView>
  </sheetViews>
  <sheetFormatPr defaultColWidth="8.85546875" defaultRowHeight="18.75"/>
  <cols>
    <col min="1" max="1" width="6.5703125" style="11" customWidth="1"/>
    <col min="2" max="2" width="50.28515625" style="11" customWidth="1"/>
    <col min="3" max="3" width="15.140625" style="11" customWidth="1"/>
    <col min="4" max="8" width="12.42578125" style="11" hidden="1" customWidth="1"/>
    <col min="9" max="9" width="18.42578125" style="11" hidden="1" customWidth="1"/>
    <col min="10" max="10" width="13.28515625" style="11" hidden="1" customWidth="1"/>
    <col min="11" max="11" width="18.28515625" style="11" hidden="1" customWidth="1"/>
    <col min="12" max="12" width="16.5703125" style="11" hidden="1" customWidth="1"/>
    <col min="13" max="13" width="18.28515625" style="11" hidden="1" customWidth="1"/>
    <col min="14" max="14" width="24.5703125" style="11" hidden="1" customWidth="1"/>
    <col min="15" max="15" width="3" style="11" hidden="1" customWidth="1"/>
    <col min="16" max="16" width="28.85546875" style="13" hidden="1" customWidth="1"/>
    <col min="17" max="17" width="29.85546875" style="13" hidden="1" customWidth="1"/>
    <col min="18" max="18" width="19.85546875" style="11" bestFit="1" customWidth="1"/>
    <col min="19" max="19" width="22.5703125" style="11" customWidth="1"/>
    <col min="20" max="20" width="25.28515625" style="11" customWidth="1"/>
    <col min="21" max="21" width="22.28515625" style="11" customWidth="1"/>
    <col min="22" max="22" width="24.7109375" style="11" customWidth="1"/>
    <col min="23" max="16384" width="8.85546875" style="11"/>
  </cols>
  <sheetData>
    <row r="1" spans="1:22" s="10" customFormat="1">
      <c r="A1" s="216" t="s">
        <v>460</v>
      </c>
      <c r="B1" s="216"/>
      <c r="C1" s="216"/>
      <c r="D1" s="216"/>
      <c r="E1" s="216"/>
      <c r="F1" s="216"/>
      <c r="G1" s="216"/>
      <c r="H1" s="216"/>
      <c r="I1" s="216"/>
      <c r="J1" s="216"/>
      <c r="K1" s="216"/>
      <c r="L1" s="216"/>
      <c r="M1" s="216"/>
      <c r="N1" s="216"/>
      <c r="O1" s="216"/>
      <c r="P1" s="216"/>
      <c r="Q1" s="216"/>
      <c r="R1" s="216"/>
      <c r="S1" s="216"/>
      <c r="T1" s="216"/>
      <c r="U1" s="216"/>
      <c r="V1" s="216"/>
    </row>
    <row r="2" spans="1:22" ht="18.75" customHeight="1">
      <c r="A2" s="217" t="s">
        <v>475</v>
      </c>
      <c r="B2" s="217"/>
      <c r="C2" s="217"/>
      <c r="D2" s="217"/>
      <c r="E2" s="217"/>
      <c r="F2" s="217"/>
      <c r="G2" s="217"/>
      <c r="H2" s="217"/>
      <c r="I2" s="217"/>
      <c r="J2" s="217"/>
      <c r="K2" s="217"/>
      <c r="L2" s="217"/>
      <c r="M2" s="217"/>
      <c r="N2" s="217"/>
      <c r="O2" s="217"/>
      <c r="P2" s="217"/>
      <c r="Q2" s="217"/>
      <c r="R2" s="217"/>
      <c r="S2" s="217"/>
      <c r="T2" s="217"/>
      <c r="U2" s="217"/>
      <c r="V2" s="217"/>
    </row>
    <row r="3" spans="1:22" ht="13.5" customHeight="1">
      <c r="A3" s="12"/>
      <c r="B3" s="12"/>
      <c r="C3" s="12"/>
      <c r="D3" s="12"/>
      <c r="E3" s="12"/>
      <c r="F3" s="12"/>
      <c r="G3" s="12"/>
      <c r="H3" s="12"/>
      <c r="I3" s="12"/>
      <c r="J3" s="12"/>
      <c r="K3" s="12"/>
      <c r="L3" s="12"/>
      <c r="M3" s="12"/>
      <c r="N3" s="12"/>
      <c r="O3" s="12"/>
      <c r="P3" s="12"/>
    </row>
    <row r="4" spans="1:22" ht="39" customHeight="1">
      <c r="A4" s="214" t="s">
        <v>0</v>
      </c>
      <c r="B4" s="214" t="s">
        <v>1</v>
      </c>
      <c r="C4" s="214" t="s">
        <v>2</v>
      </c>
      <c r="D4" s="214" t="s">
        <v>3</v>
      </c>
      <c r="E4" s="214" t="s">
        <v>4</v>
      </c>
      <c r="F4" s="218" t="s">
        <v>5</v>
      </c>
      <c r="G4" s="214" t="s">
        <v>6</v>
      </c>
      <c r="H4" s="214" t="s">
        <v>7</v>
      </c>
      <c r="I4" s="215" t="s">
        <v>8</v>
      </c>
      <c r="J4" s="214" t="s">
        <v>9</v>
      </c>
      <c r="K4" s="214"/>
      <c r="L4" s="214" t="s">
        <v>10</v>
      </c>
      <c r="M4" s="214" t="s">
        <v>11</v>
      </c>
      <c r="N4" s="214" t="s">
        <v>12</v>
      </c>
      <c r="O4" s="214" t="s">
        <v>13</v>
      </c>
      <c r="P4" s="214" t="s">
        <v>14</v>
      </c>
      <c r="Q4" s="214" t="s">
        <v>15</v>
      </c>
      <c r="R4" s="214" t="s">
        <v>16</v>
      </c>
      <c r="S4" s="214" t="s">
        <v>17</v>
      </c>
      <c r="T4" s="214" t="s">
        <v>18</v>
      </c>
      <c r="U4" s="214" t="s">
        <v>19</v>
      </c>
      <c r="V4" s="214" t="s">
        <v>20</v>
      </c>
    </row>
    <row r="5" spans="1:22" ht="17.25" customHeight="1">
      <c r="A5" s="214"/>
      <c r="B5" s="214"/>
      <c r="C5" s="214"/>
      <c r="D5" s="214"/>
      <c r="E5" s="214"/>
      <c r="F5" s="218"/>
      <c r="G5" s="214"/>
      <c r="H5" s="214"/>
      <c r="I5" s="215"/>
      <c r="J5" s="14" t="s">
        <v>21</v>
      </c>
      <c r="K5" s="15" t="s">
        <v>22</v>
      </c>
      <c r="L5" s="214"/>
      <c r="M5" s="214"/>
      <c r="N5" s="214"/>
      <c r="O5" s="214"/>
      <c r="P5" s="214"/>
      <c r="Q5" s="214"/>
      <c r="R5" s="214"/>
      <c r="S5" s="214"/>
      <c r="T5" s="214"/>
      <c r="U5" s="214"/>
      <c r="V5" s="214"/>
    </row>
    <row r="6" spans="1:22" ht="66">
      <c r="A6" s="213">
        <v>1</v>
      </c>
      <c r="B6" s="16" t="s">
        <v>23</v>
      </c>
      <c r="C6" s="17" t="s">
        <v>24</v>
      </c>
      <c r="D6" s="18">
        <v>7.51</v>
      </c>
      <c r="E6" s="18">
        <v>7.93</v>
      </c>
      <c r="F6" s="19">
        <v>8.16</v>
      </c>
      <c r="G6" s="18">
        <v>8.59</v>
      </c>
      <c r="H6" s="18">
        <v>8.5</v>
      </c>
      <c r="I6" s="20" t="s">
        <v>25</v>
      </c>
      <c r="J6" s="17">
        <v>6.83</v>
      </c>
      <c r="K6" s="21">
        <v>3.15</v>
      </c>
      <c r="L6" s="17" t="s">
        <v>26</v>
      </c>
      <c r="M6" s="22">
        <v>6.83</v>
      </c>
      <c r="N6" s="18" t="s">
        <v>27</v>
      </c>
      <c r="O6" s="22" t="s">
        <v>28</v>
      </c>
      <c r="P6" s="17" t="s">
        <v>29</v>
      </c>
      <c r="Q6" s="17" t="s">
        <v>30</v>
      </c>
      <c r="R6" s="23">
        <v>3.7</v>
      </c>
      <c r="S6" s="23">
        <v>11.47</v>
      </c>
      <c r="T6" s="24" t="s">
        <v>31</v>
      </c>
      <c r="U6" s="274" t="s">
        <v>474</v>
      </c>
      <c r="V6" s="17" t="s">
        <v>184</v>
      </c>
    </row>
    <row r="7" spans="1:22" ht="28.9" customHeight="1">
      <c r="A7" s="213"/>
      <c r="B7" s="16" t="s">
        <v>32</v>
      </c>
      <c r="C7" s="17" t="s">
        <v>24</v>
      </c>
      <c r="D7" s="18">
        <v>5.42</v>
      </c>
      <c r="E7" s="18">
        <v>5.19</v>
      </c>
      <c r="F7" s="19">
        <v>4.32</v>
      </c>
      <c r="G7" s="18">
        <v>5.2</v>
      </c>
      <c r="H7" s="18">
        <v>5.35</v>
      </c>
      <c r="I7" s="20" t="s">
        <v>33</v>
      </c>
      <c r="J7" s="17">
        <v>5.08</v>
      </c>
      <c r="K7" s="21">
        <v>4.4000000000000004</v>
      </c>
      <c r="L7" s="17"/>
      <c r="M7" s="22">
        <v>4.5599999999999996</v>
      </c>
      <c r="N7" s="18" t="s">
        <v>27</v>
      </c>
      <c r="O7" s="17"/>
      <c r="P7" s="17" t="s">
        <v>34</v>
      </c>
      <c r="Q7" s="17" t="s">
        <v>35</v>
      </c>
      <c r="R7" s="23">
        <v>4.2</v>
      </c>
      <c r="S7" s="24">
        <v>6.46</v>
      </c>
      <c r="T7" s="24" t="s">
        <v>36</v>
      </c>
      <c r="U7" s="275">
        <v>5.47</v>
      </c>
      <c r="V7" s="24" t="s">
        <v>37</v>
      </c>
    </row>
    <row r="8" spans="1:22" ht="28.9" customHeight="1">
      <c r="A8" s="213"/>
      <c r="B8" s="16" t="s">
        <v>38</v>
      </c>
      <c r="C8" s="17" t="s">
        <v>24</v>
      </c>
      <c r="D8" s="18">
        <v>7.83</v>
      </c>
      <c r="E8" s="18">
        <v>7.09</v>
      </c>
      <c r="F8" s="19">
        <v>8.64</v>
      </c>
      <c r="G8" s="18">
        <v>8.3800000000000008</v>
      </c>
      <c r="H8" s="18">
        <v>7.35</v>
      </c>
      <c r="I8" s="20" t="s">
        <v>39</v>
      </c>
      <c r="J8" s="17">
        <v>6.57</v>
      </c>
      <c r="K8" s="21">
        <v>1.7</v>
      </c>
      <c r="L8" s="17"/>
      <c r="M8" s="22">
        <v>6.53</v>
      </c>
      <c r="N8" s="18" t="s">
        <v>27</v>
      </c>
      <c r="O8" s="17"/>
      <c r="P8" s="17" t="s">
        <v>40</v>
      </c>
      <c r="Q8" s="17" t="s">
        <v>41</v>
      </c>
      <c r="R8" s="23">
        <v>7.5</v>
      </c>
      <c r="S8" s="23">
        <v>4.5</v>
      </c>
      <c r="T8" s="24" t="s">
        <v>42</v>
      </c>
      <c r="U8" s="275">
        <v>6.15</v>
      </c>
      <c r="V8" s="24" t="s">
        <v>43</v>
      </c>
    </row>
    <row r="9" spans="1:22" ht="28.9" customHeight="1">
      <c r="A9" s="213"/>
      <c r="B9" s="16" t="s">
        <v>44</v>
      </c>
      <c r="C9" s="17" t="s">
        <v>24</v>
      </c>
      <c r="D9" s="18">
        <v>8.64</v>
      </c>
      <c r="E9" s="18">
        <v>11.1</v>
      </c>
      <c r="F9" s="19">
        <v>11.93</v>
      </c>
      <c r="G9" s="18">
        <v>12.25</v>
      </c>
      <c r="H9" s="18">
        <v>12.32</v>
      </c>
      <c r="I9" s="20" t="s">
        <v>45</v>
      </c>
      <c r="J9" s="17">
        <v>8.43</v>
      </c>
      <c r="K9" s="21">
        <v>1.4</v>
      </c>
      <c r="L9" s="17"/>
      <c r="M9" s="22">
        <v>9.1199999999999992</v>
      </c>
      <c r="N9" s="18" t="s">
        <v>27</v>
      </c>
      <c r="O9" s="17"/>
      <c r="P9" s="17" t="s">
        <v>46</v>
      </c>
      <c r="Q9" s="17" t="s">
        <v>47</v>
      </c>
      <c r="R9" s="23">
        <v>0.8</v>
      </c>
      <c r="S9" s="23">
        <v>20.7</v>
      </c>
      <c r="T9" s="24" t="s">
        <v>48</v>
      </c>
      <c r="U9" s="275">
        <v>5.79</v>
      </c>
      <c r="V9" s="25" t="s">
        <v>175</v>
      </c>
    </row>
    <row r="10" spans="1:22" ht="28.9" customHeight="1">
      <c r="A10" s="213">
        <v>2</v>
      </c>
      <c r="B10" s="16" t="s">
        <v>49</v>
      </c>
      <c r="C10" s="17" t="s">
        <v>24</v>
      </c>
      <c r="D10" s="26">
        <v>100</v>
      </c>
      <c r="E10" s="26">
        <v>100</v>
      </c>
      <c r="F10" s="27">
        <v>100</v>
      </c>
      <c r="G10" s="26">
        <v>100</v>
      </c>
      <c r="H10" s="26">
        <v>100</v>
      </c>
      <c r="I10" s="17">
        <v>100</v>
      </c>
      <c r="J10" s="17">
        <v>100</v>
      </c>
      <c r="K10" s="17">
        <v>100</v>
      </c>
      <c r="L10" s="17">
        <v>100</v>
      </c>
      <c r="M10" s="17">
        <v>100</v>
      </c>
      <c r="N10" s="26"/>
      <c r="O10" s="17" t="s">
        <v>50</v>
      </c>
      <c r="P10" s="17">
        <v>100</v>
      </c>
      <c r="Q10" s="17">
        <v>100</v>
      </c>
      <c r="R10" s="24">
        <v>100</v>
      </c>
      <c r="S10" s="24">
        <v>100</v>
      </c>
      <c r="T10" s="24">
        <v>100</v>
      </c>
      <c r="U10" s="24">
        <v>100</v>
      </c>
      <c r="V10" s="24">
        <v>100</v>
      </c>
    </row>
    <row r="11" spans="1:22" ht="28.9" customHeight="1">
      <c r="A11" s="213"/>
      <c r="B11" s="16" t="s">
        <v>32</v>
      </c>
      <c r="C11" s="17" t="s">
        <v>24</v>
      </c>
      <c r="D11" s="28">
        <v>49.43</v>
      </c>
      <c r="E11" s="28">
        <v>48.342045926857054</v>
      </c>
      <c r="F11" s="29">
        <v>47.490027859902966</v>
      </c>
      <c r="G11" s="28">
        <v>44.471761158349402</v>
      </c>
      <c r="H11" s="28">
        <v>43.698479368466522</v>
      </c>
      <c r="I11" s="20" t="s">
        <v>51</v>
      </c>
      <c r="J11" s="17">
        <v>40.299999999999997</v>
      </c>
      <c r="K11" s="30">
        <v>40.1</v>
      </c>
      <c r="L11" s="17" t="s">
        <v>52</v>
      </c>
      <c r="M11" s="30">
        <v>40.1</v>
      </c>
      <c r="N11" s="28" t="s">
        <v>27</v>
      </c>
      <c r="O11" s="17"/>
      <c r="P11" s="31" t="s">
        <v>53</v>
      </c>
      <c r="Q11" s="31" t="s">
        <v>54</v>
      </c>
      <c r="R11" s="24">
        <v>41.2</v>
      </c>
      <c r="S11" s="24">
        <v>37.369999999999997</v>
      </c>
      <c r="T11" s="24" t="s">
        <v>55</v>
      </c>
      <c r="U11" s="24">
        <v>37.869999999999997</v>
      </c>
      <c r="V11" s="24" t="s">
        <v>176</v>
      </c>
    </row>
    <row r="12" spans="1:22" ht="28.9" customHeight="1">
      <c r="A12" s="213"/>
      <c r="B12" s="16" t="s">
        <v>38</v>
      </c>
      <c r="C12" s="17" t="s">
        <v>24</v>
      </c>
      <c r="D12" s="28">
        <v>17.5</v>
      </c>
      <c r="E12" s="28">
        <v>17.404807217606912</v>
      </c>
      <c r="F12" s="29">
        <v>17.295757566819486</v>
      </c>
      <c r="G12" s="28">
        <v>18.233680149955177</v>
      </c>
      <c r="H12" s="28">
        <v>18.998115146146418</v>
      </c>
      <c r="I12" s="20" t="s">
        <v>56</v>
      </c>
      <c r="J12" s="17">
        <v>19.399999999999999</v>
      </c>
      <c r="K12" s="30">
        <v>19.5</v>
      </c>
      <c r="L12" s="17" t="s">
        <v>57</v>
      </c>
      <c r="M12" s="30">
        <v>19.5</v>
      </c>
      <c r="N12" s="28" t="s">
        <v>27</v>
      </c>
      <c r="O12" s="17"/>
      <c r="P12" s="17" t="s">
        <v>58</v>
      </c>
      <c r="Q12" s="17" t="s">
        <v>59</v>
      </c>
      <c r="R12" s="24">
        <v>19.5</v>
      </c>
      <c r="S12" s="24">
        <v>18.55</v>
      </c>
      <c r="T12" s="24" t="s">
        <v>60</v>
      </c>
      <c r="U12" s="24">
        <v>18.68</v>
      </c>
      <c r="V12" s="24" t="s">
        <v>61</v>
      </c>
    </row>
    <row r="13" spans="1:22" ht="28.9" customHeight="1">
      <c r="A13" s="213"/>
      <c r="B13" s="16" t="s">
        <v>44</v>
      </c>
      <c r="C13" s="17" t="s">
        <v>24</v>
      </c>
      <c r="D13" s="28">
        <v>33.07</v>
      </c>
      <c r="E13" s="28">
        <v>34.253146855536031</v>
      </c>
      <c r="F13" s="29">
        <v>35.214214573277545</v>
      </c>
      <c r="G13" s="28">
        <v>37.294558691695421</v>
      </c>
      <c r="H13" s="28">
        <v>37.30340548538706</v>
      </c>
      <c r="I13" s="20" t="s">
        <v>62</v>
      </c>
      <c r="J13" s="17">
        <v>40.4</v>
      </c>
      <c r="K13" s="30">
        <v>40.4</v>
      </c>
      <c r="L13" s="17" t="s">
        <v>63</v>
      </c>
      <c r="M13" s="30">
        <v>40.4</v>
      </c>
      <c r="N13" s="28" t="s">
        <v>27</v>
      </c>
      <c r="O13" s="17"/>
      <c r="P13" s="17" t="s">
        <v>64</v>
      </c>
      <c r="Q13" s="17" t="s">
        <v>65</v>
      </c>
      <c r="R13" s="24">
        <v>39.299999999999997</v>
      </c>
      <c r="S13" s="24">
        <v>38.97</v>
      </c>
      <c r="T13" s="24" t="s">
        <v>66</v>
      </c>
      <c r="U13" s="24">
        <v>38.42</v>
      </c>
      <c r="V13" s="24" t="s">
        <v>177</v>
      </c>
    </row>
    <row r="14" spans="1:22" ht="28.9" customHeight="1">
      <c r="A14" s="213">
        <v>3</v>
      </c>
      <c r="B14" s="32" t="s">
        <v>67</v>
      </c>
      <c r="C14" s="17" t="s">
        <v>68</v>
      </c>
      <c r="D14" s="33">
        <v>46.03</v>
      </c>
      <c r="E14" s="28">
        <v>49.3</v>
      </c>
      <c r="F14" s="29">
        <v>56.34</v>
      </c>
      <c r="G14" s="28">
        <v>59.9</v>
      </c>
      <c r="H14" s="28">
        <v>66.7</v>
      </c>
      <c r="I14" s="20" t="s">
        <v>69</v>
      </c>
      <c r="J14" s="17">
        <v>71.14</v>
      </c>
      <c r="K14" s="21">
        <v>71.2</v>
      </c>
      <c r="L14" s="17" t="s">
        <v>70</v>
      </c>
      <c r="M14" s="21">
        <v>71.2</v>
      </c>
      <c r="N14" s="26" t="s">
        <v>27</v>
      </c>
      <c r="O14" s="17" t="s">
        <v>50</v>
      </c>
      <c r="P14" s="17" t="s">
        <v>71</v>
      </c>
      <c r="Q14" s="17" t="s">
        <v>72</v>
      </c>
      <c r="R14" s="24">
        <v>67.099999999999994</v>
      </c>
      <c r="S14" s="24">
        <v>77.3</v>
      </c>
      <c r="T14" s="24" t="s">
        <v>73</v>
      </c>
      <c r="U14" s="24">
        <v>86.12</v>
      </c>
      <c r="V14" s="24" t="s">
        <v>185</v>
      </c>
    </row>
    <row r="15" spans="1:22" ht="39.6" customHeight="1">
      <c r="A15" s="213"/>
      <c r="B15" s="34" t="s">
        <v>74</v>
      </c>
      <c r="C15" s="17" t="s">
        <v>24</v>
      </c>
      <c r="D15" s="33"/>
      <c r="E15" s="28"/>
      <c r="F15" s="29"/>
      <c r="G15" s="28"/>
      <c r="H15" s="28"/>
      <c r="I15" s="20"/>
      <c r="J15" s="17"/>
      <c r="K15" s="21"/>
      <c r="L15" s="17"/>
      <c r="M15" s="21"/>
      <c r="N15" s="26"/>
      <c r="O15" s="17"/>
      <c r="P15" s="17" t="s">
        <v>29</v>
      </c>
      <c r="Q15" s="17"/>
      <c r="R15" s="35">
        <v>3</v>
      </c>
      <c r="S15" s="24">
        <v>15.25</v>
      </c>
      <c r="T15" s="36" t="s">
        <v>29</v>
      </c>
      <c r="U15" s="24">
        <v>10.9</v>
      </c>
      <c r="V15" s="37" t="s">
        <v>75</v>
      </c>
    </row>
    <row r="16" spans="1:22" ht="27.6" customHeight="1">
      <c r="A16" s="17">
        <v>4</v>
      </c>
      <c r="B16" s="16" t="s">
        <v>76</v>
      </c>
      <c r="C16" s="17" t="s">
        <v>24</v>
      </c>
      <c r="D16" s="1">
        <v>19430</v>
      </c>
      <c r="E16" s="38">
        <v>23000</v>
      </c>
      <c r="F16" s="39">
        <v>23500</v>
      </c>
      <c r="G16" s="1">
        <v>26340</v>
      </c>
      <c r="H16" s="38">
        <v>30500</v>
      </c>
      <c r="I16" s="40" t="s">
        <v>77</v>
      </c>
      <c r="J16" s="17">
        <v>36</v>
      </c>
      <c r="K16" s="24">
        <v>36</v>
      </c>
      <c r="L16" s="17"/>
      <c r="M16" s="24">
        <v>36</v>
      </c>
      <c r="N16" s="17"/>
      <c r="O16" s="17"/>
      <c r="P16" s="17" t="s">
        <v>78</v>
      </c>
      <c r="Q16" s="17" t="s">
        <v>79</v>
      </c>
      <c r="R16" s="24">
        <v>31.5</v>
      </c>
      <c r="S16" s="24">
        <v>35.1</v>
      </c>
      <c r="T16" s="24" t="s">
        <v>80</v>
      </c>
      <c r="U16" s="24">
        <v>35</v>
      </c>
      <c r="V16" s="24" t="s">
        <v>178</v>
      </c>
    </row>
    <row r="17" spans="1:22" ht="27.6" customHeight="1">
      <c r="A17" s="213">
        <v>5</v>
      </c>
      <c r="B17" s="16" t="s">
        <v>81</v>
      </c>
      <c r="C17" s="17" t="s">
        <v>82</v>
      </c>
      <c r="D17" s="2">
        <v>4584</v>
      </c>
      <c r="E17" s="3">
        <v>5051</v>
      </c>
      <c r="F17" s="4">
        <v>6444</v>
      </c>
      <c r="G17" s="3">
        <v>7223</v>
      </c>
      <c r="H17" s="3">
        <v>8693</v>
      </c>
      <c r="I17" s="40">
        <v>9295</v>
      </c>
      <c r="J17" s="41">
        <v>8278</v>
      </c>
      <c r="K17" s="42">
        <v>8810</v>
      </c>
      <c r="L17" s="17" t="s">
        <v>83</v>
      </c>
      <c r="M17" s="22" t="s">
        <v>84</v>
      </c>
      <c r="N17" s="17" t="s">
        <v>85</v>
      </c>
      <c r="O17" s="17" t="s">
        <v>86</v>
      </c>
      <c r="P17" s="31">
        <v>9300</v>
      </c>
      <c r="Q17" s="31" t="s">
        <v>87</v>
      </c>
      <c r="R17" s="43">
        <v>10300</v>
      </c>
      <c r="S17" s="43">
        <v>13392</v>
      </c>
      <c r="T17" s="43">
        <v>14500</v>
      </c>
      <c r="U17" s="276">
        <v>13100.49</v>
      </c>
      <c r="V17" s="43">
        <v>14150</v>
      </c>
    </row>
    <row r="18" spans="1:22" ht="27.6" customHeight="1">
      <c r="A18" s="213"/>
      <c r="B18" s="16" t="s">
        <v>88</v>
      </c>
      <c r="C18" s="17" t="s">
        <v>82</v>
      </c>
      <c r="D18" s="2">
        <v>3001</v>
      </c>
      <c r="E18" s="3">
        <v>3357</v>
      </c>
      <c r="F18" s="4">
        <v>3903</v>
      </c>
      <c r="G18" s="3">
        <v>4423</v>
      </c>
      <c r="H18" s="3">
        <v>5250</v>
      </c>
      <c r="I18" s="40">
        <v>5985</v>
      </c>
      <c r="J18" s="41">
        <v>5183</v>
      </c>
      <c r="K18" s="42">
        <v>5200</v>
      </c>
      <c r="L18" s="17" t="s">
        <v>89</v>
      </c>
      <c r="M18" s="44" t="s">
        <v>90</v>
      </c>
      <c r="N18" s="17" t="s">
        <v>91</v>
      </c>
      <c r="O18" s="17" t="s">
        <v>50</v>
      </c>
      <c r="P18" s="17">
        <v>5540</v>
      </c>
      <c r="Q18" s="17" t="s">
        <v>89</v>
      </c>
      <c r="R18" s="45">
        <v>6200</v>
      </c>
      <c r="S18" s="45">
        <v>8048</v>
      </c>
      <c r="T18" s="43">
        <v>8600</v>
      </c>
      <c r="U18" s="43">
        <v>7904</v>
      </c>
      <c r="V18" s="43">
        <v>8000</v>
      </c>
    </row>
    <row r="19" spans="1:22" ht="27.6" customHeight="1">
      <c r="A19" s="17">
        <v>6</v>
      </c>
      <c r="B19" s="16" t="s">
        <v>92</v>
      </c>
      <c r="C19" s="17" t="s">
        <v>93</v>
      </c>
      <c r="D19" s="33">
        <v>409.00299999999999</v>
      </c>
      <c r="E19" s="38">
        <v>451.3</v>
      </c>
      <c r="F19" s="27">
        <v>552</v>
      </c>
      <c r="G19" s="26">
        <v>661</v>
      </c>
      <c r="H19" s="26">
        <v>720</v>
      </c>
      <c r="I19" s="20">
        <v>800</v>
      </c>
      <c r="J19" s="17">
        <v>785</v>
      </c>
      <c r="K19" s="21">
        <v>708.5</v>
      </c>
      <c r="L19" s="17" t="s">
        <v>94</v>
      </c>
      <c r="M19" s="46" t="s">
        <v>95</v>
      </c>
      <c r="N19" s="17" t="s">
        <v>96</v>
      </c>
      <c r="O19" s="17" t="s">
        <v>50</v>
      </c>
      <c r="P19" s="17">
        <v>815</v>
      </c>
      <c r="Q19" s="17" t="s">
        <v>97</v>
      </c>
      <c r="R19" s="24">
        <v>696.3</v>
      </c>
      <c r="S19" s="24">
        <v>886.8</v>
      </c>
      <c r="T19" s="24">
        <v>929</v>
      </c>
      <c r="U19" s="24">
        <v>929</v>
      </c>
      <c r="V19" s="43">
        <v>985</v>
      </c>
    </row>
    <row r="20" spans="1:22" ht="27.6" customHeight="1">
      <c r="A20" s="213">
        <v>7</v>
      </c>
      <c r="B20" s="16" t="s">
        <v>98</v>
      </c>
      <c r="C20" s="17" t="s">
        <v>99</v>
      </c>
      <c r="D20" s="17">
        <v>5.0999999999999996</v>
      </c>
      <c r="E20" s="5">
        <v>5.4</v>
      </c>
      <c r="F20" s="6">
        <v>5.9</v>
      </c>
      <c r="G20" s="5">
        <v>6.5049999999999999</v>
      </c>
      <c r="H20" s="5">
        <v>7.16</v>
      </c>
      <c r="I20" s="40">
        <v>5300</v>
      </c>
      <c r="J20" s="17">
        <v>2500</v>
      </c>
      <c r="K20" s="47">
        <v>3650</v>
      </c>
      <c r="L20" s="17"/>
      <c r="M20" s="22"/>
      <c r="N20" s="17" t="s">
        <v>100</v>
      </c>
      <c r="O20" s="17" t="s">
        <v>50</v>
      </c>
      <c r="P20" s="17">
        <v>4015</v>
      </c>
      <c r="Q20" s="17" t="s">
        <v>101</v>
      </c>
      <c r="R20" s="48">
        <v>1794.29</v>
      </c>
      <c r="S20" s="43">
        <v>5500</v>
      </c>
      <c r="T20" s="43">
        <v>6500</v>
      </c>
      <c r="U20" s="43">
        <v>6700</v>
      </c>
      <c r="V20" s="43">
        <v>7600</v>
      </c>
    </row>
    <row r="21" spans="1:22" ht="27.6" customHeight="1">
      <c r="A21" s="213"/>
      <c r="B21" s="16" t="s">
        <v>102</v>
      </c>
      <c r="C21" s="17" t="s">
        <v>99</v>
      </c>
      <c r="D21" s="49">
        <v>0.22</v>
      </c>
      <c r="E21" s="7">
        <v>0.29499999999999998</v>
      </c>
      <c r="F21" s="7">
        <v>0.435</v>
      </c>
      <c r="G21" s="7">
        <v>0.47299999999999998</v>
      </c>
      <c r="H21" s="7">
        <v>0.53300000000000003</v>
      </c>
      <c r="I21" s="20"/>
      <c r="J21" s="20"/>
      <c r="K21" s="47">
        <v>110</v>
      </c>
      <c r="L21" s="17"/>
      <c r="M21" s="22"/>
      <c r="N21" s="17"/>
      <c r="O21" s="17"/>
      <c r="P21" s="17">
        <v>150</v>
      </c>
      <c r="Q21" s="17" t="s">
        <v>103</v>
      </c>
      <c r="R21" s="23">
        <v>21.460999999999999</v>
      </c>
      <c r="S21" s="23">
        <v>150</v>
      </c>
      <c r="T21" s="43">
        <v>250</v>
      </c>
      <c r="U21" s="24">
        <v>400</v>
      </c>
      <c r="V21" s="24">
        <v>550</v>
      </c>
    </row>
    <row r="22" spans="1:22" ht="27.6" customHeight="1">
      <c r="A22" s="213">
        <v>8</v>
      </c>
      <c r="B22" s="16" t="s">
        <v>104</v>
      </c>
      <c r="C22" s="17" t="s">
        <v>24</v>
      </c>
      <c r="D22" s="17"/>
      <c r="E22" s="26"/>
      <c r="F22" s="29"/>
      <c r="G22" s="26"/>
      <c r="H22" s="26"/>
      <c r="I22" s="40">
        <v>70</v>
      </c>
      <c r="J22" s="40">
        <v>70</v>
      </c>
      <c r="K22" s="47">
        <v>70</v>
      </c>
      <c r="L22" s="17"/>
      <c r="M22" s="40"/>
      <c r="N22" s="17"/>
      <c r="O22" s="17"/>
      <c r="P22" s="17">
        <v>73.2</v>
      </c>
      <c r="Q22" s="17" t="s">
        <v>105</v>
      </c>
      <c r="R22" s="24">
        <v>71.2</v>
      </c>
      <c r="S22" s="24">
        <v>74</v>
      </c>
      <c r="T22" s="24">
        <v>77</v>
      </c>
      <c r="U22" s="24">
        <v>78.37</v>
      </c>
      <c r="V22" s="24">
        <v>82.5</v>
      </c>
    </row>
    <row r="23" spans="1:22" ht="39.6" customHeight="1">
      <c r="A23" s="213"/>
      <c r="B23" s="16" t="s">
        <v>106</v>
      </c>
      <c r="C23" s="17" t="s">
        <v>24</v>
      </c>
      <c r="D23" s="17"/>
      <c r="E23" s="26"/>
      <c r="F23" s="29"/>
      <c r="G23" s="26"/>
      <c r="H23" s="26"/>
      <c r="I23" s="40"/>
      <c r="J23" s="40"/>
      <c r="K23" s="47">
        <v>20</v>
      </c>
      <c r="L23" s="17"/>
      <c r="M23" s="22"/>
      <c r="N23" s="17"/>
      <c r="O23" s="17"/>
      <c r="P23" s="31">
        <v>22</v>
      </c>
      <c r="Q23" s="31">
        <v>23.6</v>
      </c>
      <c r="R23" s="24">
        <v>21</v>
      </c>
      <c r="S23" s="24">
        <v>21.8</v>
      </c>
      <c r="T23" s="24">
        <v>22.4</v>
      </c>
      <c r="U23" s="24">
        <v>22.73</v>
      </c>
      <c r="V23" s="24">
        <v>23.7</v>
      </c>
    </row>
    <row r="24" spans="1:22" ht="27.6" customHeight="1">
      <c r="A24" s="213">
        <v>9</v>
      </c>
      <c r="B24" s="16" t="s">
        <v>107</v>
      </c>
      <c r="C24" s="17" t="s">
        <v>24</v>
      </c>
      <c r="D24" s="17"/>
      <c r="E24" s="26"/>
      <c r="F24" s="29"/>
      <c r="G24" s="26"/>
      <c r="H24" s="26"/>
      <c r="I24" s="50"/>
      <c r="J24" s="50"/>
      <c r="K24" s="51">
        <v>0.89</v>
      </c>
      <c r="L24" s="17"/>
      <c r="M24" s="50"/>
      <c r="N24" s="17"/>
      <c r="O24" s="17"/>
      <c r="P24" s="17" t="s">
        <v>108</v>
      </c>
      <c r="Q24" s="17" t="s">
        <v>108</v>
      </c>
      <c r="R24" s="24">
        <v>1.5</v>
      </c>
      <c r="S24" s="24">
        <v>0.65</v>
      </c>
      <c r="T24" s="24" t="s">
        <v>109</v>
      </c>
      <c r="U24" s="24">
        <v>0.53</v>
      </c>
      <c r="V24" s="24" t="s">
        <v>109</v>
      </c>
    </row>
    <row r="25" spans="1:22" ht="27.6" customHeight="1">
      <c r="A25" s="213"/>
      <c r="B25" s="16" t="s">
        <v>110</v>
      </c>
      <c r="C25" s="17" t="s">
        <v>24</v>
      </c>
      <c r="D25" s="17"/>
      <c r="E25" s="26"/>
      <c r="F25" s="29"/>
      <c r="G25" s="26"/>
      <c r="H25" s="26"/>
      <c r="I25" s="50"/>
      <c r="J25" s="50"/>
      <c r="K25" s="51">
        <v>1.63</v>
      </c>
      <c r="L25" s="17"/>
      <c r="M25" s="50"/>
      <c r="N25" s="17"/>
      <c r="O25" s="17"/>
      <c r="P25" s="17" t="s">
        <v>111</v>
      </c>
      <c r="Q25" s="17" t="s">
        <v>112</v>
      </c>
      <c r="R25" s="24">
        <v>3.3</v>
      </c>
      <c r="S25" s="24">
        <v>1.05</v>
      </c>
      <c r="T25" s="24" t="s">
        <v>113</v>
      </c>
      <c r="U25" s="24">
        <v>1.04</v>
      </c>
      <c r="V25" s="24" t="s">
        <v>113</v>
      </c>
    </row>
    <row r="26" spans="1:22" ht="36" customHeight="1">
      <c r="A26" s="213">
        <v>10</v>
      </c>
      <c r="B26" s="52" t="s">
        <v>172</v>
      </c>
      <c r="C26" s="17" t="s">
        <v>24</v>
      </c>
      <c r="D26" s="17">
        <v>1</v>
      </c>
      <c r="E26" s="5">
        <v>1.4799999999999995</v>
      </c>
      <c r="F26" s="6">
        <v>1.2800000000000002</v>
      </c>
      <c r="G26" s="5">
        <v>1.06</v>
      </c>
      <c r="H26" s="5">
        <v>1</v>
      </c>
      <c r="I26" s="20" t="s">
        <v>114</v>
      </c>
      <c r="J26" s="20" t="s">
        <v>114</v>
      </c>
      <c r="K26" s="21">
        <v>0.5</v>
      </c>
      <c r="L26" s="17" t="s">
        <v>115</v>
      </c>
      <c r="M26" s="21" t="s">
        <v>116</v>
      </c>
      <c r="N26" s="22"/>
      <c r="O26" s="17" t="s">
        <v>50</v>
      </c>
      <c r="P26" s="21" t="s">
        <v>117</v>
      </c>
      <c r="Q26" s="17" t="s">
        <v>118</v>
      </c>
      <c r="R26" s="24">
        <v>0.3</v>
      </c>
      <c r="S26" s="24">
        <v>1</v>
      </c>
      <c r="T26" s="24" t="s">
        <v>118</v>
      </c>
      <c r="U26" s="17" t="s">
        <v>181</v>
      </c>
      <c r="V26" s="17" t="s">
        <v>182</v>
      </c>
    </row>
    <row r="27" spans="1:22" ht="51" customHeight="1">
      <c r="A27" s="213"/>
      <c r="B27" s="53" t="s">
        <v>173</v>
      </c>
      <c r="C27" s="54" t="s">
        <v>24</v>
      </c>
      <c r="D27" s="54">
        <v>2.5</v>
      </c>
      <c r="E27" s="55">
        <v>4.3899999999999997</v>
      </c>
      <c r="F27" s="56" t="s">
        <v>119</v>
      </c>
      <c r="G27" s="8">
        <v>3.06</v>
      </c>
      <c r="H27" s="9">
        <v>2</v>
      </c>
      <c r="I27" s="20" t="s">
        <v>120</v>
      </c>
      <c r="J27" s="20" t="s">
        <v>120</v>
      </c>
      <c r="K27" s="20">
        <v>2</v>
      </c>
      <c r="L27" s="57" t="s">
        <v>120</v>
      </c>
      <c r="M27" s="21" t="s">
        <v>121</v>
      </c>
      <c r="N27" s="57"/>
      <c r="O27" s="17" t="s">
        <v>50</v>
      </c>
      <c r="P27" s="58" t="s">
        <v>122</v>
      </c>
      <c r="Q27" s="17" t="s">
        <v>120</v>
      </c>
      <c r="R27" s="24">
        <v>0.5</v>
      </c>
      <c r="S27" s="24">
        <v>2</v>
      </c>
      <c r="T27" s="24" t="s">
        <v>123</v>
      </c>
      <c r="U27" s="17" t="s">
        <v>180</v>
      </c>
      <c r="V27" s="59" t="s">
        <v>183</v>
      </c>
    </row>
    <row r="28" spans="1:22" ht="36.6" customHeight="1">
      <c r="A28" s="213">
        <v>11</v>
      </c>
      <c r="B28" s="16" t="s">
        <v>124</v>
      </c>
      <c r="C28" s="17" t="s">
        <v>125</v>
      </c>
      <c r="D28" s="17">
        <v>6.8</v>
      </c>
      <c r="E28" s="26">
        <v>6.87</v>
      </c>
      <c r="F28" s="27">
        <v>7.1</v>
      </c>
      <c r="G28" s="26">
        <v>7.3</v>
      </c>
      <c r="H28" s="26">
        <v>7.85</v>
      </c>
      <c r="I28" s="20">
        <v>7.9</v>
      </c>
      <c r="J28" s="20">
        <v>7.9</v>
      </c>
      <c r="K28" s="20">
        <v>8.0299999999999994</v>
      </c>
      <c r="L28" s="17" t="s">
        <v>126</v>
      </c>
      <c r="M28" s="20">
        <v>8.0299999999999994</v>
      </c>
      <c r="N28" s="17"/>
      <c r="O28" s="17" t="s">
        <v>50</v>
      </c>
      <c r="P28" s="17">
        <v>8.1</v>
      </c>
      <c r="Q28" s="17" t="s">
        <v>127</v>
      </c>
      <c r="R28" s="24">
        <v>8.1</v>
      </c>
      <c r="S28" s="24">
        <v>8.1999999999999993</v>
      </c>
      <c r="T28" s="24">
        <v>8.3000000000000007</v>
      </c>
      <c r="U28" s="24">
        <v>9</v>
      </c>
      <c r="V28" s="24">
        <v>9.1</v>
      </c>
    </row>
    <row r="29" spans="1:22" ht="34.9" customHeight="1">
      <c r="A29" s="213"/>
      <c r="B29" s="16" t="s">
        <v>128</v>
      </c>
      <c r="C29" s="17" t="s">
        <v>129</v>
      </c>
      <c r="D29" s="17">
        <v>6.8</v>
      </c>
      <c r="E29" s="26">
        <v>6.87</v>
      </c>
      <c r="F29" s="27">
        <v>7.1</v>
      </c>
      <c r="G29" s="26">
        <v>7.3</v>
      </c>
      <c r="H29" s="26">
        <v>7.85</v>
      </c>
      <c r="I29" s="20">
        <v>23</v>
      </c>
      <c r="J29" s="20">
        <v>20</v>
      </c>
      <c r="K29" s="20">
        <v>20</v>
      </c>
      <c r="L29" s="17"/>
      <c r="M29" s="20"/>
      <c r="N29" s="17"/>
      <c r="O29" s="17" t="s">
        <v>50</v>
      </c>
      <c r="P29" s="31">
        <v>21</v>
      </c>
      <c r="Q29" s="31" t="s">
        <v>130</v>
      </c>
      <c r="R29" s="24">
        <v>19.899999999999999</v>
      </c>
      <c r="S29" s="24">
        <v>20.5</v>
      </c>
      <c r="T29" s="24">
        <v>20.8</v>
      </c>
      <c r="U29" s="24">
        <v>21.5</v>
      </c>
      <c r="V29" s="24">
        <v>22.8</v>
      </c>
    </row>
    <row r="30" spans="1:22" ht="27.6" customHeight="1">
      <c r="A30" s="213"/>
      <c r="B30" s="16" t="s">
        <v>131</v>
      </c>
      <c r="C30" s="17" t="s">
        <v>24</v>
      </c>
      <c r="D30" s="17"/>
      <c r="E30" s="26"/>
      <c r="F30" s="27"/>
      <c r="G30" s="26"/>
      <c r="H30" s="26"/>
      <c r="I30" s="20"/>
      <c r="J30" s="20"/>
      <c r="K30" s="20"/>
      <c r="L30" s="17"/>
      <c r="M30" s="20"/>
      <c r="N30" s="17"/>
      <c r="O30" s="17"/>
      <c r="P30" s="17">
        <v>91</v>
      </c>
      <c r="Q30" s="17">
        <v>95</v>
      </c>
      <c r="R30" s="24">
        <v>91</v>
      </c>
      <c r="S30" s="24">
        <v>92</v>
      </c>
      <c r="T30" s="24">
        <v>92.5</v>
      </c>
      <c r="U30" s="24">
        <v>92.5</v>
      </c>
      <c r="V30" s="24">
        <v>93.65</v>
      </c>
    </row>
    <row r="31" spans="1:22" ht="66">
      <c r="A31" s="213"/>
      <c r="B31" s="16" t="s">
        <v>132</v>
      </c>
      <c r="C31" s="17" t="s">
        <v>24</v>
      </c>
      <c r="D31" s="17">
        <v>60.5</v>
      </c>
      <c r="E31" s="26">
        <v>78.2</v>
      </c>
      <c r="F31" s="27">
        <v>92.5</v>
      </c>
      <c r="G31" s="28">
        <v>95.9</v>
      </c>
      <c r="H31" s="28">
        <v>97.3</v>
      </c>
      <c r="I31" s="20">
        <v>98.6</v>
      </c>
      <c r="J31" s="20">
        <v>100</v>
      </c>
      <c r="K31" s="20">
        <v>100</v>
      </c>
      <c r="L31" s="17">
        <v>80</v>
      </c>
      <c r="M31" s="20">
        <v>100</v>
      </c>
      <c r="N31" s="17"/>
      <c r="O31" s="17" t="s">
        <v>86</v>
      </c>
      <c r="P31" s="17">
        <v>100</v>
      </c>
      <c r="Q31" s="17">
        <v>100</v>
      </c>
      <c r="R31" s="24">
        <v>100</v>
      </c>
      <c r="S31" s="24">
        <v>100</v>
      </c>
      <c r="T31" s="24">
        <v>100</v>
      </c>
      <c r="U31" s="17" t="s">
        <v>133</v>
      </c>
      <c r="V31" s="17" t="s">
        <v>134</v>
      </c>
    </row>
    <row r="32" spans="1:22" ht="27.6" customHeight="1">
      <c r="A32" s="17">
        <v>12</v>
      </c>
      <c r="B32" s="16" t="s">
        <v>135</v>
      </c>
      <c r="C32" s="17" t="s">
        <v>24</v>
      </c>
      <c r="D32" s="17">
        <v>1.26</v>
      </c>
      <c r="E32" s="26">
        <v>1.23</v>
      </c>
      <c r="F32" s="27">
        <v>1.1499999999999999</v>
      </c>
      <c r="G32" s="26">
        <v>1.1399999999999999</v>
      </c>
      <c r="H32" s="26">
        <v>1.1100000000000001</v>
      </c>
      <c r="I32" s="20">
        <v>1.02</v>
      </c>
      <c r="J32" s="20">
        <v>1.02</v>
      </c>
      <c r="K32" s="21">
        <v>1.02</v>
      </c>
      <c r="L32" s="17">
        <v>1.02</v>
      </c>
      <c r="M32" s="21">
        <v>1.02</v>
      </c>
      <c r="N32" s="17"/>
      <c r="O32" s="17" t="s">
        <v>50</v>
      </c>
      <c r="P32" s="17">
        <v>1</v>
      </c>
      <c r="Q32" s="17">
        <v>1</v>
      </c>
      <c r="R32" s="24">
        <v>1</v>
      </c>
      <c r="S32" s="24">
        <v>1</v>
      </c>
      <c r="T32" s="24">
        <v>1</v>
      </c>
      <c r="U32" s="24">
        <v>1</v>
      </c>
      <c r="V32" s="24">
        <v>1</v>
      </c>
    </row>
    <row r="33" spans="1:22" ht="27.6" customHeight="1">
      <c r="A33" s="213">
        <v>13</v>
      </c>
      <c r="B33" s="16" t="s">
        <v>136</v>
      </c>
      <c r="C33" s="17" t="s">
        <v>24</v>
      </c>
      <c r="D33" s="17">
        <v>38</v>
      </c>
      <c r="E33" s="26">
        <v>42</v>
      </c>
      <c r="F33" s="27">
        <v>53.05</v>
      </c>
      <c r="G33" s="26">
        <v>60.4</v>
      </c>
      <c r="H33" s="26">
        <v>70</v>
      </c>
      <c r="I33" s="20" t="s">
        <v>137</v>
      </c>
      <c r="J33" s="20">
        <v>80</v>
      </c>
      <c r="K33" s="60">
        <v>80.599999999999994</v>
      </c>
      <c r="L33" s="17" t="s">
        <v>138</v>
      </c>
      <c r="M33" s="60">
        <v>80.599999999999994</v>
      </c>
      <c r="N33" s="17"/>
      <c r="O33" s="17" t="s">
        <v>50</v>
      </c>
      <c r="P33" s="17">
        <v>81</v>
      </c>
      <c r="Q33" s="17" t="s">
        <v>139</v>
      </c>
      <c r="R33" s="24">
        <v>81.38</v>
      </c>
      <c r="S33" s="24">
        <v>81</v>
      </c>
      <c r="T33" s="24" t="s">
        <v>140</v>
      </c>
      <c r="U33" s="24">
        <v>82.97</v>
      </c>
      <c r="V33" s="24" t="s">
        <v>141</v>
      </c>
    </row>
    <row r="34" spans="1:22" ht="39.6" customHeight="1">
      <c r="A34" s="213"/>
      <c r="B34" s="16" t="s">
        <v>142</v>
      </c>
      <c r="C34" s="17" t="s">
        <v>24</v>
      </c>
      <c r="D34" s="17"/>
      <c r="E34" s="26"/>
      <c r="F34" s="27"/>
      <c r="G34" s="26"/>
      <c r="H34" s="26"/>
      <c r="I34" s="20"/>
      <c r="J34" s="20"/>
      <c r="K34" s="21">
        <v>79.7</v>
      </c>
      <c r="L34" s="17">
        <v>80</v>
      </c>
      <c r="M34" s="17">
        <v>79.7</v>
      </c>
      <c r="N34" s="17"/>
      <c r="O34" s="17"/>
      <c r="P34" s="17" t="s">
        <v>143</v>
      </c>
      <c r="Q34" s="17">
        <v>82</v>
      </c>
      <c r="R34" s="24">
        <v>82</v>
      </c>
      <c r="S34" s="24">
        <v>82</v>
      </c>
      <c r="T34" s="24">
        <v>82</v>
      </c>
      <c r="U34" s="24">
        <v>82.08</v>
      </c>
      <c r="V34" s="24">
        <v>82</v>
      </c>
    </row>
    <row r="35" spans="1:22" ht="28.9" customHeight="1">
      <c r="A35" s="213">
        <v>14</v>
      </c>
      <c r="B35" s="16" t="s">
        <v>144</v>
      </c>
      <c r="C35" s="17" t="s">
        <v>24</v>
      </c>
      <c r="D35" s="17"/>
      <c r="E35" s="26"/>
      <c r="F35" s="27"/>
      <c r="G35" s="26"/>
      <c r="H35" s="26"/>
      <c r="I35" s="20">
        <v>90</v>
      </c>
      <c r="J35" s="20">
        <v>90</v>
      </c>
      <c r="K35" s="21">
        <v>90</v>
      </c>
      <c r="L35" s="17" t="s">
        <v>145</v>
      </c>
      <c r="M35" s="17">
        <v>90</v>
      </c>
      <c r="N35" s="17"/>
      <c r="O35" s="17"/>
      <c r="P35" s="31">
        <v>90.3</v>
      </c>
      <c r="Q35" s="31">
        <v>92</v>
      </c>
      <c r="R35" s="24">
        <v>90.5</v>
      </c>
      <c r="S35" s="24">
        <v>90.5</v>
      </c>
      <c r="T35" s="24">
        <v>91.5</v>
      </c>
      <c r="U35" s="24">
        <v>91.5</v>
      </c>
      <c r="V35" s="24">
        <v>91.8</v>
      </c>
    </row>
    <row r="36" spans="1:22" ht="39.6" customHeight="1">
      <c r="A36" s="213"/>
      <c r="B36" s="16" t="s">
        <v>146</v>
      </c>
      <c r="C36" s="17" t="s">
        <v>24</v>
      </c>
      <c r="D36" s="17"/>
      <c r="E36" s="26"/>
      <c r="F36" s="27"/>
      <c r="G36" s="26"/>
      <c r="H36" s="26"/>
      <c r="I36" s="20">
        <v>95</v>
      </c>
      <c r="J36" s="20">
        <v>95</v>
      </c>
      <c r="K36" s="21">
        <v>95</v>
      </c>
      <c r="L36" s="17" t="s">
        <v>145</v>
      </c>
      <c r="M36" s="17">
        <v>95</v>
      </c>
      <c r="N36" s="17"/>
      <c r="O36" s="17"/>
      <c r="P36" s="17">
        <v>95</v>
      </c>
      <c r="Q36" s="17">
        <v>95</v>
      </c>
      <c r="R36" s="24">
        <v>95</v>
      </c>
      <c r="S36" s="24">
        <v>95</v>
      </c>
      <c r="T36" s="17">
        <v>95</v>
      </c>
      <c r="U36" s="24">
        <v>95</v>
      </c>
      <c r="V36" s="24">
        <v>95</v>
      </c>
    </row>
    <row r="37" spans="1:22" ht="39.6" customHeight="1">
      <c r="A37" s="213"/>
      <c r="B37" s="16" t="s">
        <v>147</v>
      </c>
      <c r="C37" s="17" t="s">
        <v>24</v>
      </c>
      <c r="D37" s="17"/>
      <c r="E37" s="26"/>
      <c r="F37" s="27"/>
      <c r="G37" s="26"/>
      <c r="H37" s="26"/>
      <c r="I37" s="20">
        <v>90</v>
      </c>
      <c r="J37" s="20">
        <v>90</v>
      </c>
      <c r="K37" s="61">
        <v>93.7</v>
      </c>
      <c r="L37" s="17">
        <v>77</v>
      </c>
      <c r="M37" s="17">
        <v>90</v>
      </c>
      <c r="N37" s="17"/>
      <c r="O37" s="17"/>
      <c r="P37" s="17">
        <v>96.4</v>
      </c>
      <c r="Q37" s="17">
        <v>100</v>
      </c>
      <c r="R37" s="24">
        <v>96.4</v>
      </c>
      <c r="S37" s="24">
        <v>96.4</v>
      </c>
      <c r="T37" s="24">
        <v>99</v>
      </c>
      <c r="U37" s="24">
        <v>99</v>
      </c>
      <c r="V37" s="24">
        <v>100</v>
      </c>
    </row>
    <row r="38" spans="1:22" ht="39.6" customHeight="1">
      <c r="A38" s="213"/>
      <c r="B38" s="16" t="s">
        <v>148</v>
      </c>
      <c r="C38" s="17" t="s">
        <v>24</v>
      </c>
      <c r="D38" s="17">
        <v>64.5</v>
      </c>
      <c r="E38" s="26">
        <v>73.3</v>
      </c>
      <c r="F38" s="27">
        <v>83.3</v>
      </c>
      <c r="G38" s="26">
        <v>83.8</v>
      </c>
      <c r="H38" s="26">
        <v>87</v>
      </c>
      <c r="I38" s="20">
        <v>87.5</v>
      </c>
      <c r="J38" s="20">
        <v>88</v>
      </c>
      <c r="K38" s="20">
        <v>88</v>
      </c>
      <c r="L38" s="17">
        <v>80</v>
      </c>
      <c r="M38" s="20">
        <v>87.5</v>
      </c>
      <c r="N38" s="17"/>
      <c r="O38" s="17" t="s">
        <v>86</v>
      </c>
      <c r="P38" s="17">
        <v>88</v>
      </c>
      <c r="Q38" s="17">
        <v>90</v>
      </c>
      <c r="R38" s="24">
        <v>88</v>
      </c>
      <c r="S38" s="24">
        <v>88.3</v>
      </c>
      <c r="T38" s="24">
        <v>88.5</v>
      </c>
      <c r="U38" s="24">
        <v>88.5</v>
      </c>
      <c r="V38" s="24">
        <v>89</v>
      </c>
    </row>
    <row r="39" spans="1:22" ht="39.6" customHeight="1">
      <c r="A39" s="213"/>
      <c r="B39" s="16" t="s">
        <v>149</v>
      </c>
      <c r="C39" s="17" t="s">
        <v>24</v>
      </c>
      <c r="D39" s="17"/>
      <c r="E39" s="26"/>
      <c r="F39" s="27"/>
      <c r="G39" s="26"/>
      <c r="H39" s="26"/>
      <c r="I39" s="20">
        <v>98</v>
      </c>
      <c r="J39" s="20">
        <v>98</v>
      </c>
      <c r="K39" s="21">
        <v>98</v>
      </c>
      <c r="L39" s="17">
        <v>98</v>
      </c>
      <c r="M39" s="21">
        <v>98</v>
      </c>
      <c r="N39" s="17"/>
      <c r="O39" s="17"/>
      <c r="P39" s="17">
        <v>98</v>
      </c>
      <c r="Q39" s="17">
        <v>98</v>
      </c>
      <c r="R39" s="24">
        <v>98</v>
      </c>
      <c r="S39" s="24">
        <v>98</v>
      </c>
      <c r="T39" s="17">
        <v>98</v>
      </c>
      <c r="U39" s="24">
        <v>98</v>
      </c>
      <c r="V39" s="24">
        <v>98</v>
      </c>
    </row>
    <row r="40" spans="1:22" ht="33.6" customHeight="1">
      <c r="A40" s="213">
        <v>15</v>
      </c>
      <c r="B40" s="16" t="s">
        <v>150</v>
      </c>
      <c r="C40" s="17" t="s">
        <v>24</v>
      </c>
      <c r="D40" s="17">
        <v>85</v>
      </c>
      <c r="E40" s="26">
        <v>86</v>
      </c>
      <c r="F40" s="27">
        <v>87</v>
      </c>
      <c r="G40" s="26">
        <v>88</v>
      </c>
      <c r="H40" s="26">
        <v>88.2</v>
      </c>
      <c r="I40" s="20" t="s">
        <v>151</v>
      </c>
      <c r="J40" s="20" t="s">
        <v>151</v>
      </c>
      <c r="K40" s="20">
        <v>95</v>
      </c>
      <c r="L40" s="17">
        <v>95</v>
      </c>
      <c r="M40" s="20">
        <v>95</v>
      </c>
      <c r="N40" s="17"/>
      <c r="O40" s="17" t="s">
        <v>50</v>
      </c>
      <c r="P40" s="17">
        <v>95</v>
      </c>
      <c r="Q40" s="17" t="s">
        <v>152</v>
      </c>
      <c r="R40" s="24">
        <v>88</v>
      </c>
      <c r="S40" s="24">
        <v>90</v>
      </c>
      <c r="T40" s="17">
        <v>92</v>
      </c>
      <c r="U40" s="24">
        <v>95.5</v>
      </c>
      <c r="V40" s="24">
        <v>95.6</v>
      </c>
    </row>
    <row r="41" spans="1:22" ht="39.6" customHeight="1">
      <c r="A41" s="213"/>
      <c r="B41" s="16" t="s">
        <v>153</v>
      </c>
      <c r="C41" s="17" t="s">
        <v>24</v>
      </c>
      <c r="D41" s="54"/>
      <c r="E41" s="55"/>
      <c r="F41" s="56"/>
      <c r="G41" s="8"/>
      <c r="H41" s="9"/>
      <c r="I41" s="20"/>
      <c r="J41" s="20"/>
      <c r="K41" s="20">
        <v>44.4</v>
      </c>
      <c r="L41" s="57"/>
      <c r="M41" s="20"/>
      <c r="N41" s="57"/>
      <c r="O41" s="17"/>
      <c r="P41" s="31">
        <v>66.67</v>
      </c>
      <c r="Q41" s="31" t="s">
        <v>154</v>
      </c>
      <c r="R41" s="24">
        <v>66.67</v>
      </c>
      <c r="S41" s="24">
        <v>89</v>
      </c>
      <c r="T41" s="17">
        <v>90</v>
      </c>
      <c r="U41" s="24">
        <v>88.89</v>
      </c>
      <c r="V41" s="24">
        <v>100</v>
      </c>
    </row>
    <row r="42" spans="1:22" ht="28.9" customHeight="1">
      <c r="A42" s="213">
        <v>16</v>
      </c>
      <c r="B42" s="16" t="s">
        <v>155</v>
      </c>
      <c r="C42" s="17" t="s">
        <v>24</v>
      </c>
      <c r="D42" s="17">
        <v>65</v>
      </c>
      <c r="E42" s="26">
        <v>67</v>
      </c>
      <c r="F42" s="27">
        <v>69</v>
      </c>
      <c r="G42" s="26">
        <v>70</v>
      </c>
      <c r="H42" s="26">
        <v>70.599999999999994</v>
      </c>
      <c r="I42" s="20">
        <v>71</v>
      </c>
      <c r="J42" s="20">
        <v>71</v>
      </c>
      <c r="K42" s="20">
        <v>71</v>
      </c>
      <c r="L42" s="17" t="s">
        <v>156</v>
      </c>
      <c r="M42" s="20">
        <v>71</v>
      </c>
      <c r="N42" s="17"/>
      <c r="O42" s="17" t="s">
        <v>50</v>
      </c>
      <c r="P42" s="17">
        <v>72</v>
      </c>
      <c r="Q42" s="17">
        <v>80</v>
      </c>
      <c r="R42" s="24">
        <v>72</v>
      </c>
      <c r="S42" s="24">
        <v>74</v>
      </c>
      <c r="T42" s="24">
        <v>76</v>
      </c>
      <c r="U42" s="24">
        <v>76</v>
      </c>
      <c r="V42" s="24">
        <v>78</v>
      </c>
    </row>
    <row r="43" spans="1:22" ht="28.9" customHeight="1">
      <c r="A43" s="213"/>
      <c r="B43" s="16" t="s">
        <v>157</v>
      </c>
      <c r="C43" s="17" t="s">
        <v>24</v>
      </c>
      <c r="D43" s="17">
        <v>85</v>
      </c>
      <c r="E43" s="26">
        <v>86.6</v>
      </c>
      <c r="F43" s="27">
        <v>87</v>
      </c>
      <c r="G43" s="26">
        <v>88</v>
      </c>
      <c r="H43" s="26">
        <v>88.6</v>
      </c>
      <c r="I43" s="20">
        <v>90</v>
      </c>
      <c r="J43" s="20">
        <v>90</v>
      </c>
      <c r="K43" s="20">
        <v>90</v>
      </c>
      <c r="L43" s="17" t="s">
        <v>158</v>
      </c>
      <c r="M43" s="20">
        <v>90</v>
      </c>
      <c r="N43" s="17"/>
      <c r="O43" s="17" t="s">
        <v>50</v>
      </c>
      <c r="P43" s="17">
        <v>91</v>
      </c>
      <c r="Q43" s="17">
        <v>95</v>
      </c>
      <c r="R43" s="24">
        <v>91</v>
      </c>
      <c r="S43" s="24">
        <v>92</v>
      </c>
      <c r="T43" s="24">
        <v>93</v>
      </c>
      <c r="U43" s="24">
        <v>96.5</v>
      </c>
      <c r="V43" s="24">
        <v>97.5</v>
      </c>
    </row>
    <row r="44" spans="1:22" ht="28.9" customHeight="1">
      <c r="A44" s="17">
        <v>17</v>
      </c>
      <c r="B44" s="16" t="s">
        <v>159</v>
      </c>
      <c r="C44" s="17" t="s">
        <v>24</v>
      </c>
      <c r="D44" s="17">
        <v>53.1</v>
      </c>
      <c r="E44" s="26">
        <v>53</v>
      </c>
      <c r="F44" s="27">
        <v>54</v>
      </c>
      <c r="G44" s="26">
        <v>54.4</v>
      </c>
      <c r="H44" s="26">
        <v>54.4</v>
      </c>
      <c r="I44" s="20">
        <v>55</v>
      </c>
      <c r="J44" s="20">
        <v>55</v>
      </c>
      <c r="K44" s="20">
        <v>55</v>
      </c>
      <c r="L44" s="17" t="s">
        <v>160</v>
      </c>
      <c r="M44" s="20">
        <v>55</v>
      </c>
      <c r="N44" s="17"/>
      <c r="O44" s="17" t="s">
        <v>50</v>
      </c>
      <c r="P44" s="17">
        <v>55</v>
      </c>
      <c r="Q44" s="17" t="s">
        <v>161</v>
      </c>
      <c r="R44" s="20">
        <v>55</v>
      </c>
      <c r="S44" s="20">
        <v>54.44</v>
      </c>
      <c r="T44" s="24">
        <v>55</v>
      </c>
      <c r="U44" s="24">
        <v>54.5</v>
      </c>
      <c r="V44" s="24">
        <v>54.5</v>
      </c>
    </row>
    <row r="45" spans="1:22" ht="297">
      <c r="A45" s="17">
        <v>18</v>
      </c>
      <c r="B45" s="16" t="s">
        <v>162</v>
      </c>
      <c r="C45" s="17" t="s">
        <v>163</v>
      </c>
      <c r="D45" s="17"/>
      <c r="E45" s="26" t="s">
        <v>164</v>
      </c>
      <c r="F45" s="27" t="s">
        <v>165</v>
      </c>
      <c r="G45" s="21" t="s">
        <v>166</v>
      </c>
      <c r="H45" s="17" t="s">
        <v>167</v>
      </c>
      <c r="I45" s="20" t="s">
        <v>168</v>
      </c>
      <c r="J45" s="20" t="s">
        <v>169</v>
      </c>
      <c r="K45" s="20" t="s">
        <v>169</v>
      </c>
      <c r="L45" s="17"/>
      <c r="M45" s="62"/>
      <c r="N45" s="62"/>
      <c r="O45" s="17" t="s">
        <v>50</v>
      </c>
      <c r="P45" s="17" t="s">
        <v>170</v>
      </c>
      <c r="Q45" s="17"/>
      <c r="R45" s="20" t="s">
        <v>170</v>
      </c>
      <c r="S45" s="20">
        <v>107</v>
      </c>
      <c r="T45" s="17" t="s">
        <v>171</v>
      </c>
      <c r="U45" s="17" t="s">
        <v>174</v>
      </c>
      <c r="V45" s="17" t="s">
        <v>179</v>
      </c>
    </row>
  </sheetData>
  <mergeCells count="36">
    <mergeCell ref="A1:V1"/>
    <mergeCell ref="A2:V2"/>
    <mergeCell ref="A4:A5"/>
    <mergeCell ref="B4:B5"/>
    <mergeCell ref="C4:C5"/>
    <mergeCell ref="D4:D5"/>
    <mergeCell ref="E4:E5"/>
    <mergeCell ref="F4:F5"/>
    <mergeCell ref="G4:G5"/>
    <mergeCell ref="H4:H5"/>
    <mergeCell ref="V4:V5"/>
    <mergeCell ref="T4:T5"/>
    <mergeCell ref="U4:U5"/>
    <mergeCell ref="A20:A21"/>
    <mergeCell ref="P4:P5"/>
    <mergeCell ref="Q4:Q5"/>
    <mergeCell ref="R4:R5"/>
    <mergeCell ref="S4:S5"/>
    <mergeCell ref="I4:I5"/>
    <mergeCell ref="J4:K4"/>
    <mergeCell ref="L4:L5"/>
    <mergeCell ref="M4:M5"/>
    <mergeCell ref="N4:N5"/>
    <mergeCell ref="O4:O5"/>
    <mergeCell ref="A6:A9"/>
    <mergeCell ref="A10:A13"/>
    <mergeCell ref="A14:A15"/>
    <mergeCell ref="A17:A18"/>
    <mergeCell ref="A40:A41"/>
    <mergeCell ref="A42:A43"/>
    <mergeCell ref="A22:A23"/>
    <mergeCell ref="A24:A25"/>
    <mergeCell ref="A26:A27"/>
    <mergeCell ref="A28:A31"/>
    <mergeCell ref="A33:A34"/>
    <mergeCell ref="A35:A39"/>
  </mergeCells>
  <pageMargins left="0.49" right="0.41" top="0.41" bottom="0.23" header="0.3" footer="0.2"/>
  <pageSetup paperSize="9" scale="73" fitToHeight="0" orientation="landscape" r:id="rId1"/>
  <headerFooter differentFirst="1">
    <oddFooter>&amp;C&amp;P/&amp;N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2"/>
  <sheetViews>
    <sheetView view="pageBreakPreview" zoomScaleNormal="85" zoomScaleSheetLayoutView="100" workbookViewId="0">
      <pane xSplit="2" ySplit="5" topLeftCell="C6" activePane="bottomRight" state="frozen"/>
      <selection pane="topRight" activeCell="C1" sqref="C1"/>
      <selection pane="bottomLeft" activeCell="A6" sqref="A6"/>
      <selection pane="bottomRight" activeCell="I10" sqref="I10"/>
    </sheetView>
  </sheetViews>
  <sheetFormatPr defaultColWidth="9.140625" defaultRowHeight="12.75"/>
  <cols>
    <col min="1" max="1" width="4.5703125" style="64" bestFit="1" customWidth="1"/>
    <col min="2" max="2" width="24.28515625" style="64" customWidth="1"/>
    <col min="3" max="3" width="10.42578125" style="92" customWidth="1"/>
    <col min="4" max="4" width="12.28515625" style="92" customWidth="1"/>
    <col min="5" max="5" width="12.140625" style="92" customWidth="1"/>
    <col min="6" max="6" width="7.28515625" style="64" customWidth="1"/>
    <col min="7" max="7" width="10.42578125" style="64" customWidth="1"/>
    <col min="8" max="8" width="10" style="64" customWidth="1"/>
    <col min="9" max="9" width="9.7109375" style="92" customWidth="1"/>
    <col min="10" max="10" width="10.7109375" style="92" customWidth="1"/>
    <col min="11" max="11" width="10.140625" style="92" customWidth="1"/>
    <col min="12" max="12" width="10.28515625" style="92" customWidth="1"/>
    <col min="13" max="13" width="9" style="64" customWidth="1"/>
    <col min="14" max="14" width="11" style="92" customWidth="1"/>
    <col min="15" max="15" width="9.7109375" style="64" customWidth="1"/>
    <col min="16" max="16" width="8.140625" style="64" customWidth="1"/>
    <col min="17" max="17" width="10.85546875" style="64" customWidth="1"/>
    <col min="18" max="18" width="7.7109375" style="64" customWidth="1"/>
    <col min="19" max="256" width="9.140625" style="64"/>
    <col min="257" max="257" width="4.5703125" style="64" bestFit="1" customWidth="1"/>
    <col min="258" max="258" width="24.28515625" style="64" customWidth="1"/>
    <col min="259" max="259" width="10.42578125" style="64" customWidth="1"/>
    <col min="260" max="260" width="12.28515625" style="64" customWidth="1"/>
    <col min="261" max="261" width="12.140625" style="64" customWidth="1"/>
    <col min="262" max="262" width="7.28515625" style="64" customWidth="1"/>
    <col min="263" max="263" width="10.42578125" style="64" customWidth="1"/>
    <col min="264" max="264" width="10" style="64" customWidth="1"/>
    <col min="265" max="265" width="9.7109375" style="64" customWidth="1"/>
    <col min="266" max="266" width="10.7109375" style="64" customWidth="1"/>
    <col min="267" max="267" width="10.140625" style="64" customWidth="1"/>
    <col min="268" max="268" width="10.28515625" style="64" customWidth="1"/>
    <col min="269" max="269" width="9" style="64" customWidth="1"/>
    <col min="270" max="270" width="11" style="64" customWidth="1"/>
    <col min="271" max="271" width="9.7109375" style="64" customWidth="1"/>
    <col min="272" max="272" width="8.140625" style="64" customWidth="1"/>
    <col min="273" max="273" width="10.85546875" style="64" customWidth="1"/>
    <col min="274" max="274" width="7.7109375" style="64" customWidth="1"/>
    <col min="275" max="512" width="9.140625" style="64"/>
    <col min="513" max="513" width="4.5703125" style="64" bestFit="1" customWidth="1"/>
    <col min="514" max="514" width="24.28515625" style="64" customWidth="1"/>
    <col min="515" max="515" width="10.42578125" style="64" customWidth="1"/>
    <col min="516" max="516" width="12.28515625" style="64" customWidth="1"/>
    <col min="517" max="517" width="12.140625" style="64" customWidth="1"/>
    <col min="518" max="518" width="7.28515625" style="64" customWidth="1"/>
    <col min="519" max="519" width="10.42578125" style="64" customWidth="1"/>
    <col min="520" max="520" width="10" style="64" customWidth="1"/>
    <col min="521" max="521" width="9.7109375" style="64" customWidth="1"/>
    <col min="522" max="522" width="10.7109375" style="64" customWidth="1"/>
    <col min="523" max="523" width="10.140625" style="64" customWidth="1"/>
    <col min="524" max="524" width="10.28515625" style="64" customWidth="1"/>
    <col min="525" max="525" width="9" style="64" customWidth="1"/>
    <col min="526" max="526" width="11" style="64" customWidth="1"/>
    <col min="527" max="527" width="9.7109375" style="64" customWidth="1"/>
    <col min="528" max="528" width="8.140625" style="64" customWidth="1"/>
    <col min="529" max="529" width="10.85546875" style="64" customWidth="1"/>
    <col min="530" max="530" width="7.7109375" style="64" customWidth="1"/>
    <col min="531" max="768" width="9.140625" style="64"/>
    <col min="769" max="769" width="4.5703125" style="64" bestFit="1" customWidth="1"/>
    <col min="770" max="770" width="24.28515625" style="64" customWidth="1"/>
    <col min="771" max="771" width="10.42578125" style="64" customWidth="1"/>
    <col min="772" max="772" width="12.28515625" style="64" customWidth="1"/>
    <col min="773" max="773" width="12.140625" style="64" customWidth="1"/>
    <col min="774" max="774" width="7.28515625" style="64" customWidth="1"/>
    <col min="775" max="775" width="10.42578125" style="64" customWidth="1"/>
    <col min="776" max="776" width="10" style="64" customWidth="1"/>
    <col min="777" max="777" width="9.7109375" style="64" customWidth="1"/>
    <col min="778" max="778" width="10.7109375" style="64" customWidth="1"/>
    <col min="779" max="779" width="10.140625" style="64" customWidth="1"/>
    <col min="780" max="780" width="10.28515625" style="64" customWidth="1"/>
    <col min="781" max="781" width="9" style="64" customWidth="1"/>
    <col min="782" max="782" width="11" style="64" customWidth="1"/>
    <col min="783" max="783" width="9.7109375" style="64" customWidth="1"/>
    <col min="784" max="784" width="8.140625" style="64" customWidth="1"/>
    <col min="785" max="785" width="10.85546875" style="64" customWidth="1"/>
    <col min="786" max="786" width="7.7109375" style="64" customWidth="1"/>
    <col min="787" max="1024" width="9.140625" style="64"/>
    <col min="1025" max="1025" width="4.5703125" style="64" bestFit="1" customWidth="1"/>
    <col min="1026" max="1026" width="24.28515625" style="64" customWidth="1"/>
    <col min="1027" max="1027" width="10.42578125" style="64" customWidth="1"/>
    <col min="1028" max="1028" width="12.28515625" style="64" customWidth="1"/>
    <col min="1029" max="1029" width="12.140625" style="64" customWidth="1"/>
    <col min="1030" max="1030" width="7.28515625" style="64" customWidth="1"/>
    <col min="1031" max="1031" width="10.42578125" style="64" customWidth="1"/>
    <col min="1032" max="1032" width="10" style="64" customWidth="1"/>
    <col min="1033" max="1033" width="9.7109375" style="64" customWidth="1"/>
    <col min="1034" max="1034" width="10.7109375" style="64" customWidth="1"/>
    <col min="1035" max="1035" width="10.140625" style="64" customWidth="1"/>
    <col min="1036" max="1036" width="10.28515625" style="64" customWidth="1"/>
    <col min="1037" max="1037" width="9" style="64" customWidth="1"/>
    <col min="1038" max="1038" width="11" style="64" customWidth="1"/>
    <col min="1039" max="1039" width="9.7109375" style="64" customWidth="1"/>
    <col min="1040" max="1040" width="8.140625" style="64" customWidth="1"/>
    <col min="1041" max="1041" width="10.85546875" style="64" customWidth="1"/>
    <col min="1042" max="1042" width="7.7109375" style="64" customWidth="1"/>
    <col min="1043" max="1280" width="9.140625" style="64"/>
    <col min="1281" max="1281" width="4.5703125" style="64" bestFit="1" customWidth="1"/>
    <col min="1282" max="1282" width="24.28515625" style="64" customWidth="1"/>
    <col min="1283" max="1283" width="10.42578125" style="64" customWidth="1"/>
    <col min="1284" max="1284" width="12.28515625" style="64" customWidth="1"/>
    <col min="1285" max="1285" width="12.140625" style="64" customWidth="1"/>
    <col min="1286" max="1286" width="7.28515625" style="64" customWidth="1"/>
    <col min="1287" max="1287" width="10.42578125" style="64" customWidth="1"/>
    <col min="1288" max="1288" width="10" style="64" customWidth="1"/>
    <col min="1289" max="1289" width="9.7109375" style="64" customWidth="1"/>
    <col min="1290" max="1290" width="10.7109375" style="64" customWidth="1"/>
    <col min="1291" max="1291" width="10.140625" style="64" customWidth="1"/>
    <col min="1292" max="1292" width="10.28515625" style="64" customWidth="1"/>
    <col min="1293" max="1293" width="9" style="64" customWidth="1"/>
    <col min="1294" max="1294" width="11" style="64" customWidth="1"/>
    <col min="1295" max="1295" width="9.7109375" style="64" customWidth="1"/>
    <col min="1296" max="1296" width="8.140625" style="64" customWidth="1"/>
    <col min="1297" max="1297" width="10.85546875" style="64" customWidth="1"/>
    <col min="1298" max="1298" width="7.7109375" style="64" customWidth="1"/>
    <col min="1299" max="1536" width="9.140625" style="64"/>
    <col min="1537" max="1537" width="4.5703125" style="64" bestFit="1" customWidth="1"/>
    <col min="1538" max="1538" width="24.28515625" style="64" customWidth="1"/>
    <col min="1539" max="1539" width="10.42578125" style="64" customWidth="1"/>
    <col min="1540" max="1540" width="12.28515625" style="64" customWidth="1"/>
    <col min="1541" max="1541" width="12.140625" style="64" customWidth="1"/>
    <col min="1542" max="1542" width="7.28515625" style="64" customWidth="1"/>
    <col min="1543" max="1543" width="10.42578125" style="64" customWidth="1"/>
    <col min="1544" max="1544" width="10" style="64" customWidth="1"/>
    <col min="1545" max="1545" width="9.7109375" style="64" customWidth="1"/>
    <col min="1546" max="1546" width="10.7109375" style="64" customWidth="1"/>
    <col min="1547" max="1547" width="10.140625" style="64" customWidth="1"/>
    <col min="1548" max="1548" width="10.28515625" style="64" customWidth="1"/>
    <col min="1549" max="1549" width="9" style="64" customWidth="1"/>
    <col min="1550" max="1550" width="11" style="64" customWidth="1"/>
    <col min="1551" max="1551" width="9.7109375" style="64" customWidth="1"/>
    <col min="1552" max="1552" width="8.140625" style="64" customWidth="1"/>
    <col min="1553" max="1553" width="10.85546875" style="64" customWidth="1"/>
    <col min="1554" max="1554" width="7.7109375" style="64" customWidth="1"/>
    <col min="1555" max="1792" width="9.140625" style="64"/>
    <col min="1793" max="1793" width="4.5703125" style="64" bestFit="1" customWidth="1"/>
    <col min="1794" max="1794" width="24.28515625" style="64" customWidth="1"/>
    <col min="1795" max="1795" width="10.42578125" style="64" customWidth="1"/>
    <col min="1796" max="1796" width="12.28515625" style="64" customWidth="1"/>
    <col min="1797" max="1797" width="12.140625" style="64" customWidth="1"/>
    <col min="1798" max="1798" width="7.28515625" style="64" customWidth="1"/>
    <col min="1799" max="1799" width="10.42578125" style="64" customWidth="1"/>
    <col min="1800" max="1800" width="10" style="64" customWidth="1"/>
    <col min="1801" max="1801" width="9.7109375" style="64" customWidth="1"/>
    <col min="1802" max="1802" width="10.7109375" style="64" customWidth="1"/>
    <col min="1803" max="1803" width="10.140625" style="64" customWidth="1"/>
    <col min="1804" max="1804" width="10.28515625" style="64" customWidth="1"/>
    <col min="1805" max="1805" width="9" style="64" customWidth="1"/>
    <col min="1806" max="1806" width="11" style="64" customWidth="1"/>
    <col min="1807" max="1807" width="9.7109375" style="64" customWidth="1"/>
    <col min="1808" max="1808" width="8.140625" style="64" customWidth="1"/>
    <col min="1809" max="1809" width="10.85546875" style="64" customWidth="1"/>
    <col min="1810" max="1810" width="7.7109375" style="64" customWidth="1"/>
    <col min="1811" max="2048" width="9.140625" style="64"/>
    <col min="2049" max="2049" width="4.5703125" style="64" bestFit="1" customWidth="1"/>
    <col min="2050" max="2050" width="24.28515625" style="64" customWidth="1"/>
    <col min="2051" max="2051" width="10.42578125" style="64" customWidth="1"/>
    <col min="2052" max="2052" width="12.28515625" style="64" customWidth="1"/>
    <col min="2053" max="2053" width="12.140625" style="64" customWidth="1"/>
    <col min="2054" max="2054" width="7.28515625" style="64" customWidth="1"/>
    <col min="2055" max="2055" width="10.42578125" style="64" customWidth="1"/>
    <col min="2056" max="2056" width="10" style="64" customWidth="1"/>
    <col min="2057" max="2057" width="9.7109375" style="64" customWidth="1"/>
    <col min="2058" max="2058" width="10.7109375" style="64" customWidth="1"/>
    <col min="2059" max="2059" width="10.140625" style="64" customWidth="1"/>
    <col min="2060" max="2060" width="10.28515625" style="64" customWidth="1"/>
    <col min="2061" max="2061" width="9" style="64" customWidth="1"/>
    <col min="2062" max="2062" width="11" style="64" customWidth="1"/>
    <col min="2063" max="2063" width="9.7109375" style="64" customWidth="1"/>
    <col min="2064" max="2064" width="8.140625" style="64" customWidth="1"/>
    <col min="2065" max="2065" width="10.85546875" style="64" customWidth="1"/>
    <col min="2066" max="2066" width="7.7109375" style="64" customWidth="1"/>
    <col min="2067" max="2304" width="9.140625" style="64"/>
    <col min="2305" max="2305" width="4.5703125" style="64" bestFit="1" customWidth="1"/>
    <col min="2306" max="2306" width="24.28515625" style="64" customWidth="1"/>
    <col min="2307" max="2307" width="10.42578125" style="64" customWidth="1"/>
    <col min="2308" max="2308" width="12.28515625" style="64" customWidth="1"/>
    <col min="2309" max="2309" width="12.140625" style="64" customWidth="1"/>
    <col min="2310" max="2310" width="7.28515625" style="64" customWidth="1"/>
    <col min="2311" max="2311" width="10.42578125" style="64" customWidth="1"/>
    <col min="2312" max="2312" width="10" style="64" customWidth="1"/>
    <col min="2313" max="2313" width="9.7109375" style="64" customWidth="1"/>
    <col min="2314" max="2314" width="10.7109375" style="64" customWidth="1"/>
    <col min="2315" max="2315" width="10.140625" style="64" customWidth="1"/>
    <col min="2316" max="2316" width="10.28515625" style="64" customWidth="1"/>
    <col min="2317" max="2317" width="9" style="64" customWidth="1"/>
    <col min="2318" max="2318" width="11" style="64" customWidth="1"/>
    <col min="2319" max="2319" width="9.7109375" style="64" customWidth="1"/>
    <col min="2320" max="2320" width="8.140625" style="64" customWidth="1"/>
    <col min="2321" max="2321" width="10.85546875" style="64" customWidth="1"/>
    <col min="2322" max="2322" width="7.7109375" style="64" customWidth="1"/>
    <col min="2323" max="2560" width="9.140625" style="64"/>
    <col min="2561" max="2561" width="4.5703125" style="64" bestFit="1" customWidth="1"/>
    <col min="2562" max="2562" width="24.28515625" style="64" customWidth="1"/>
    <col min="2563" max="2563" width="10.42578125" style="64" customWidth="1"/>
    <col min="2564" max="2564" width="12.28515625" style="64" customWidth="1"/>
    <col min="2565" max="2565" width="12.140625" style="64" customWidth="1"/>
    <col min="2566" max="2566" width="7.28515625" style="64" customWidth="1"/>
    <col min="2567" max="2567" width="10.42578125" style="64" customWidth="1"/>
    <col min="2568" max="2568" width="10" style="64" customWidth="1"/>
    <col min="2569" max="2569" width="9.7109375" style="64" customWidth="1"/>
    <col min="2570" max="2570" width="10.7109375" style="64" customWidth="1"/>
    <col min="2571" max="2571" width="10.140625" style="64" customWidth="1"/>
    <col min="2572" max="2572" width="10.28515625" style="64" customWidth="1"/>
    <col min="2573" max="2573" width="9" style="64" customWidth="1"/>
    <col min="2574" max="2574" width="11" style="64" customWidth="1"/>
    <col min="2575" max="2575" width="9.7109375" style="64" customWidth="1"/>
    <col min="2576" max="2576" width="8.140625" style="64" customWidth="1"/>
    <col min="2577" max="2577" width="10.85546875" style="64" customWidth="1"/>
    <col min="2578" max="2578" width="7.7109375" style="64" customWidth="1"/>
    <col min="2579" max="2816" width="9.140625" style="64"/>
    <col min="2817" max="2817" width="4.5703125" style="64" bestFit="1" customWidth="1"/>
    <col min="2818" max="2818" width="24.28515625" style="64" customWidth="1"/>
    <col min="2819" max="2819" width="10.42578125" style="64" customWidth="1"/>
    <col min="2820" max="2820" width="12.28515625" style="64" customWidth="1"/>
    <col min="2821" max="2821" width="12.140625" style="64" customWidth="1"/>
    <col min="2822" max="2822" width="7.28515625" style="64" customWidth="1"/>
    <col min="2823" max="2823" width="10.42578125" style="64" customWidth="1"/>
    <col min="2824" max="2824" width="10" style="64" customWidth="1"/>
    <col min="2825" max="2825" width="9.7109375" style="64" customWidth="1"/>
    <col min="2826" max="2826" width="10.7109375" style="64" customWidth="1"/>
    <col min="2827" max="2827" width="10.140625" style="64" customWidth="1"/>
    <col min="2828" max="2828" width="10.28515625" style="64" customWidth="1"/>
    <col min="2829" max="2829" width="9" style="64" customWidth="1"/>
    <col min="2830" max="2830" width="11" style="64" customWidth="1"/>
    <col min="2831" max="2831" width="9.7109375" style="64" customWidth="1"/>
    <col min="2832" max="2832" width="8.140625" style="64" customWidth="1"/>
    <col min="2833" max="2833" width="10.85546875" style="64" customWidth="1"/>
    <col min="2834" max="2834" width="7.7109375" style="64" customWidth="1"/>
    <col min="2835" max="3072" width="9.140625" style="64"/>
    <col min="3073" max="3073" width="4.5703125" style="64" bestFit="1" customWidth="1"/>
    <col min="3074" max="3074" width="24.28515625" style="64" customWidth="1"/>
    <col min="3075" max="3075" width="10.42578125" style="64" customWidth="1"/>
    <col min="3076" max="3076" width="12.28515625" style="64" customWidth="1"/>
    <col min="3077" max="3077" width="12.140625" style="64" customWidth="1"/>
    <col min="3078" max="3078" width="7.28515625" style="64" customWidth="1"/>
    <col min="3079" max="3079" width="10.42578125" style="64" customWidth="1"/>
    <col min="3080" max="3080" width="10" style="64" customWidth="1"/>
    <col min="3081" max="3081" width="9.7109375" style="64" customWidth="1"/>
    <col min="3082" max="3082" width="10.7109375" style="64" customWidth="1"/>
    <col min="3083" max="3083" width="10.140625" style="64" customWidth="1"/>
    <col min="3084" max="3084" width="10.28515625" style="64" customWidth="1"/>
    <col min="3085" max="3085" width="9" style="64" customWidth="1"/>
    <col min="3086" max="3086" width="11" style="64" customWidth="1"/>
    <col min="3087" max="3087" width="9.7109375" style="64" customWidth="1"/>
    <col min="3088" max="3088" width="8.140625" style="64" customWidth="1"/>
    <col min="3089" max="3089" width="10.85546875" style="64" customWidth="1"/>
    <col min="3090" max="3090" width="7.7109375" style="64" customWidth="1"/>
    <col min="3091" max="3328" width="9.140625" style="64"/>
    <col min="3329" max="3329" width="4.5703125" style="64" bestFit="1" customWidth="1"/>
    <col min="3330" max="3330" width="24.28515625" style="64" customWidth="1"/>
    <col min="3331" max="3331" width="10.42578125" style="64" customWidth="1"/>
    <col min="3332" max="3332" width="12.28515625" style="64" customWidth="1"/>
    <col min="3333" max="3333" width="12.140625" style="64" customWidth="1"/>
    <col min="3334" max="3334" width="7.28515625" style="64" customWidth="1"/>
    <col min="3335" max="3335" width="10.42578125" style="64" customWidth="1"/>
    <col min="3336" max="3336" width="10" style="64" customWidth="1"/>
    <col min="3337" max="3337" width="9.7109375" style="64" customWidth="1"/>
    <col min="3338" max="3338" width="10.7109375" style="64" customWidth="1"/>
    <col min="3339" max="3339" width="10.140625" style="64" customWidth="1"/>
    <col min="3340" max="3340" width="10.28515625" style="64" customWidth="1"/>
    <col min="3341" max="3341" width="9" style="64" customWidth="1"/>
    <col min="3342" max="3342" width="11" style="64" customWidth="1"/>
    <col min="3343" max="3343" width="9.7109375" style="64" customWidth="1"/>
    <col min="3344" max="3344" width="8.140625" style="64" customWidth="1"/>
    <col min="3345" max="3345" width="10.85546875" style="64" customWidth="1"/>
    <col min="3346" max="3346" width="7.7109375" style="64" customWidth="1"/>
    <col min="3347" max="3584" width="9.140625" style="64"/>
    <col min="3585" max="3585" width="4.5703125" style="64" bestFit="1" customWidth="1"/>
    <col min="3586" max="3586" width="24.28515625" style="64" customWidth="1"/>
    <col min="3587" max="3587" width="10.42578125" style="64" customWidth="1"/>
    <col min="3588" max="3588" width="12.28515625" style="64" customWidth="1"/>
    <col min="3589" max="3589" width="12.140625" style="64" customWidth="1"/>
    <col min="3590" max="3590" width="7.28515625" style="64" customWidth="1"/>
    <col min="3591" max="3591" width="10.42578125" style="64" customWidth="1"/>
    <col min="3592" max="3592" width="10" style="64" customWidth="1"/>
    <col min="3593" max="3593" width="9.7109375" style="64" customWidth="1"/>
    <col min="3594" max="3594" width="10.7109375" style="64" customWidth="1"/>
    <col min="3595" max="3595" width="10.140625" style="64" customWidth="1"/>
    <col min="3596" max="3596" width="10.28515625" style="64" customWidth="1"/>
    <col min="3597" max="3597" width="9" style="64" customWidth="1"/>
    <col min="3598" max="3598" width="11" style="64" customWidth="1"/>
    <col min="3599" max="3599" width="9.7109375" style="64" customWidth="1"/>
    <col min="3600" max="3600" width="8.140625" style="64" customWidth="1"/>
    <col min="3601" max="3601" width="10.85546875" style="64" customWidth="1"/>
    <col min="3602" max="3602" width="7.7109375" style="64" customWidth="1"/>
    <col min="3603" max="3840" width="9.140625" style="64"/>
    <col min="3841" max="3841" width="4.5703125" style="64" bestFit="1" customWidth="1"/>
    <col min="3842" max="3842" width="24.28515625" style="64" customWidth="1"/>
    <col min="3843" max="3843" width="10.42578125" style="64" customWidth="1"/>
    <col min="3844" max="3844" width="12.28515625" style="64" customWidth="1"/>
    <col min="3845" max="3845" width="12.140625" style="64" customWidth="1"/>
    <col min="3846" max="3846" width="7.28515625" style="64" customWidth="1"/>
    <col min="3847" max="3847" width="10.42578125" style="64" customWidth="1"/>
    <col min="3848" max="3848" width="10" style="64" customWidth="1"/>
    <col min="3849" max="3849" width="9.7109375" style="64" customWidth="1"/>
    <col min="3850" max="3850" width="10.7109375" style="64" customWidth="1"/>
    <col min="3851" max="3851" width="10.140625" style="64" customWidth="1"/>
    <col min="3852" max="3852" width="10.28515625" style="64" customWidth="1"/>
    <col min="3853" max="3853" width="9" style="64" customWidth="1"/>
    <col min="3854" max="3854" width="11" style="64" customWidth="1"/>
    <col min="3855" max="3855" width="9.7109375" style="64" customWidth="1"/>
    <col min="3856" max="3856" width="8.140625" style="64" customWidth="1"/>
    <col min="3857" max="3857" width="10.85546875" style="64" customWidth="1"/>
    <col min="3858" max="3858" width="7.7109375" style="64" customWidth="1"/>
    <col min="3859" max="4096" width="9.140625" style="64"/>
    <col min="4097" max="4097" width="4.5703125" style="64" bestFit="1" customWidth="1"/>
    <col min="4098" max="4098" width="24.28515625" style="64" customWidth="1"/>
    <col min="4099" max="4099" width="10.42578125" style="64" customWidth="1"/>
    <col min="4100" max="4100" width="12.28515625" style="64" customWidth="1"/>
    <col min="4101" max="4101" width="12.140625" style="64" customWidth="1"/>
    <col min="4102" max="4102" width="7.28515625" style="64" customWidth="1"/>
    <col min="4103" max="4103" width="10.42578125" style="64" customWidth="1"/>
    <col min="4104" max="4104" width="10" style="64" customWidth="1"/>
    <col min="4105" max="4105" width="9.7109375" style="64" customWidth="1"/>
    <col min="4106" max="4106" width="10.7109375" style="64" customWidth="1"/>
    <col min="4107" max="4107" width="10.140625" style="64" customWidth="1"/>
    <col min="4108" max="4108" width="10.28515625" style="64" customWidth="1"/>
    <col min="4109" max="4109" width="9" style="64" customWidth="1"/>
    <col min="4110" max="4110" width="11" style="64" customWidth="1"/>
    <col min="4111" max="4111" width="9.7109375" style="64" customWidth="1"/>
    <col min="4112" max="4112" width="8.140625" style="64" customWidth="1"/>
    <col min="4113" max="4113" width="10.85546875" style="64" customWidth="1"/>
    <col min="4114" max="4114" width="7.7109375" style="64" customWidth="1"/>
    <col min="4115" max="4352" width="9.140625" style="64"/>
    <col min="4353" max="4353" width="4.5703125" style="64" bestFit="1" customWidth="1"/>
    <col min="4354" max="4354" width="24.28515625" style="64" customWidth="1"/>
    <col min="4355" max="4355" width="10.42578125" style="64" customWidth="1"/>
    <col min="4356" max="4356" width="12.28515625" style="64" customWidth="1"/>
    <col min="4357" max="4357" width="12.140625" style="64" customWidth="1"/>
    <col min="4358" max="4358" width="7.28515625" style="64" customWidth="1"/>
    <col min="4359" max="4359" width="10.42578125" style="64" customWidth="1"/>
    <col min="4360" max="4360" width="10" style="64" customWidth="1"/>
    <col min="4361" max="4361" width="9.7109375" style="64" customWidth="1"/>
    <col min="4362" max="4362" width="10.7109375" style="64" customWidth="1"/>
    <col min="4363" max="4363" width="10.140625" style="64" customWidth="1"/>
    <col min="4364" max="4364" width="10.28515625" style="64" customWidth="1"/>
    <col min="4365" max="4365" width="9" style="64" customWidth="1"/>
    <col min="4366" max="4366" width="11" style="64" customWidth="1"/>
    <col min="4367" max="4367" width="9.7109375" style="64" customWidth="1"/>
    <col min="4368" max="4368" width="8.140625" style="64" customWidth="1"/>
    <col min="4369" max="4369" width="10.85546875" style="64" customWidth="1"/>
    <col min="4370" max="4370" width="7.7109375" style="64" customWidth="1"/>
    <col min="4371" max="4608" width="9.140625" style="64"/>
    <col min="4609" max="4609" width="4.5703125" style="64" bestFit="1" customWidth="1"/>
    <col min="4610" max="4610" width="24.28515625" style="64" customWidth="1"/>
    <col min="4611" max="4611" width="10.42578125" style="64" customWidth="1"/>
    <col min="4612" max="4612" width="12.28515625" style="64" customWidth="1"/>
    <col min="4613" max="4613" width="12.140625" style="64" customWidth="1"/>
    <col min="4614" max="4614" width="7.28515625" style="64" customWidth="1"/>
    <col min="4615" max="4615" width="10.42578125" style="64" customWidth="1"/>
    <col min="4616" max="4616" width="10" style="64" customWidth="1"/>
    <col min="4617" max="4617" width="9.7109375" style="64" customWidth="1"/>
    <col min="4618" max="4618" width="10.7109375" style="64" customWidth="1"/>
    <col min="4619" max="4619" width="10.140625" style="64" customWidth="1"/>
    <col min="4620" max="4620" width="10.28515625" style="64" customWidth="1"/>
    <col min="4621" max="4621" width="9" style="64" customWidth="1"/>
    <col min="4622" max="4622" width="11" style="64" customWidth="1"/>
    <col min="4623" max="4623" width="9.7109375" style="64" customWidth="1"/>
    <col min="4624" max="4624" width="8.140625" style="64" customWidth="1"/>
    <col min="4625" max="4625" width="10.85546875" style="64" customWidth="1"/>
    <col min="4626" max="4626" width="7.7109375" style="64" customWidth="1"/>
    <col min="4627" max="4864" width="9.140625" style="64"/>
    <col min="4865" max="4865" width="4.5703125" style="64" bestFit="1" customWidth="1"/>
    <col min="4866" max="4866" width="24.28515625" style="64" customWidth="1"/>
    <col min="4867" max="4867" width="10.42578125" style="64" customWidth="1"/>
    <col min="4868" max="4868" width="12.28515625" style="64" customWidth="1"/>
    <col min="4869" max="4869" width="12.140625" style="64" customWidth="1"/>
    <col min="4870" max="4870" width="7.28515625" style="64" customWidth="1"/>
    <col min="4871" max="4871" width="10.42578125" style="64" customWidth="1"/>
    <col min="4872" max="4872" width="10" style="64" customWidth="1"/>
    <col min="4873" max="4873" width="9.7109375" style="64" customWidth="1"/>
    <col min="4874" max="4874" width="10.7109375" style="64" customWidth="1"/>
    <col min="4875" max="4875" width="10.140625" style="64" customWidth="1"/>
    <col min="4876" max="4876" width="10.28515625" style="64" customWidth="1"/>
    <col min="4877" max="4877" width="9" style="64" customWidth="1"/>
    <col min="4878" max="4878" width="11" style="64" customWidth="1"/>
    <col min="4879" max="4879" width="9.7109375" style="64" customWidth="1"/>
    <col min="4880" max="4880" width="8.140625" style="64" customWidth="1"/>
    <col min="4881" max="4881" width="10.85546875" style="64" customWidth="1"/>
    <col min="4882" max="4882" width="7.7109375" style="64" customWidth="1"/>
    <col min="4883" max="5120" width="9.140625" style="64"/>
    <col min="5121" max="5121" width="4.5703125" style="64" bestFit="1" customWidth="1"/>
    <col min="5122" max="5122" width="24.28515625" style="64" customWidth="1"/>
    <col min="5123" max="5123" width="10.42578125" style="64" customWidth="1"/>
    <col min="5124" max="5124" width="12.28515625" style="64" customWidth="1"/>
    <col min="5125" max="5125" width="12.140625" style="64" customWidth="1"/>
    <col min="5126" max="5126" width="7.28515625" style="64" customWidth="1"/>
    <col min="5127" max="5127" width="10.42578125" style="64" customWidth="1"/>
    <col min="5128" max="5128" width="10" style="64" customWidth="1"/>
    <col min="5129" max="5129" width="9.7109375" style="64" customWidth="1"/>
    <col min="5130" max="5130" width="10.7109375" style="64" customWidth="1"/>
    <col min="5131" max="5131" width="10.140625" style="64" customWidth="1"/>
    <col min="5132" max="5132" width="10.28515625" style="64" customWidth="1"/>
    <col min="5133" max="5133" width="9" style="64" customWidth="1"/>
    <col min="5134" max="5134" width="11" style="64" customWidth="1"/>
    <col min="5135" max="5135" width="9.7109375" style="64" customWidth="1"/>
    <col min="5136" max="5136" width="8.140625" style="64" customWidth="1"/>
    <col min="5137" max="5137" width="10.85546875" style="64" customWidth="1"/>
    <col min="5138" max="5138" width="7.7109375" style="64" customWidth="1"/>
    <col min="5139" max="5376" width="9.140625" style="64"/>
    <col min="5377" max="5377" width="4.5703125" style="64" bestFit="1" customWidth="1"/>
    <col min="5378" max="5378" width="24.28515625" style="64" customWidth="1"/>
    <col min="5379" max="5379" width="10.42578125" style="64" customWidth="1"/>
    <col min="5380" max="5380" width="12.28515625" style="64" customWidth="1"/>
    <col min="5381" max="5381" width="12.140625" style="64" customWidth="1"/>
    <col min="5382" max="5382" width="7.28515625" style="64" customWidth="1"/>
    <col min="5383" max="5383" width="10.42578125" style="64" customWidth="1"/>
    <col min="5384" max="5384" width="10" style="64" customWidth="1"/>
    <col min="5385" max="5385" width="9.7109375" style="64" customWidth="1"/>
    <col min="5386" max="5386" width="10.7109375" style="64" customWidth="1"/>
    <col min="5387" max="5387" width="10.140625" style="64" customWidth="1"/>
    <col min="5388" max="5388" width="10.28515625" style="64" customWidth="1"/>
    <col min="5389" max="5389" width="9" style="64" customWidth="1"/>
    <col min="5390" max="5390" width="11" style="64" customWidth="1"/>
    <col min="5391" max="5391" width="9.7109375" style="64" customWidth="1"/>
    <col min="5392" max="5392" width="8.140625" style="64" customWidth="1"/>
    <col min="5393" max="5393" width="10.85546875" style="64" customWidth="1"/>
    <col min="5394" max="5394" width="7.7109375" style="64" customWidth="1"/>
    <col min="5395" max="5632" width="9.140625" style="64"/>
    <col min="5633" max="5633" width="4.5703125" style="64" bestFit="1" customWidth="1"/>
    <col min="5634" max="5634" width="24.28515625" style="64" customWidth="1"/>
    <col min="5635" max="5635" width="10.42578125" style="64" customWidth="1"/>
    <col min="5636" max="5636" width="12.28515625" style="64" customWidth="1"/>
    <col min="5637" max="5637" width="12.140625" style="64" customWidth="1"/>
    <col min="5638" max="5638" width="7.28515625" style="64" customWidth="1"/>
    <col min="5639" max="5639" width="10.42578125" style="64" customWidth="1"/>
    <col min="5640" max="5640" width="10" style="64" customWidth="1"/>
    <col min="5641" max="5641" width="9.7109375" style="64" customWidth="1"/>
    <col min="5642" max="5642" width="10.7109375" style="64" customWidth="1"/>
    <col min="5643" max="5643" width="10.140625" style="64" customWidth="1"/>
    <col min="5644" max="5644" width="10.28515625" style="64" customWidth="1"/>
    <col min="5645" max="5645" width="9" style="64" customWidth="1"/>
    <col min="5646" max="5646" width="11" style="64" customWidth="1"/>
    <col min="5647" max="5647" width="9.7109375" style="64" customWidth="1"/>
    <col min="5648" max="5648" width="8.140625" style="64" customWidth="1"/>
    <col min="5649" max="5649" width="10.85546875" style="64" customWidth="1"/>
    <col min="5650" max="5650" width="7.7109375" style="64" customWidth="1"/>
    <col min="5651" max="5888" width="9.140625" style="64"/>
    <col min="5889" max="5889" width="4.5703125" style="64" bestFit="1" customWidth="1"/>
    <col min="5890" max="5890" width="24.28515625" style="64" customWidth="1"/>
    <col min="5891" max="5891" width="10.42578125" style="64" customWidth="1"/>
    <col min="5892" max="5892" width="12.28515625" style="64" customWidth="1"/>
    <col min="5893" max="5893" width="12.140625" style="64" customWidth="1"/>
    <col min="5894" max="5894" width="7.28515625" style="64" customWidth="1"/>
    <col min="5895" max="5895" width="10.42578125" style="64" customWidth="1"/>
    <col min="5896" max="5896" width="10" style="64" customWidth="1"/>
    <col min="5897" max="5897" width="9.7109375" style="64" customWidth="1"/>
    <col min="5898" max="5898" width="10.7109375" style="64" customWidth="1"/>
    <col min="5899" max="5899" width="10.140625" style="64" customWidth="1"/>
    <col min="5900" max="5900" width="10.28515625" style="64" customWidth="1"/>
    <col min="5901" max="5901" width="9" style="64" customWidth="1"/>
    <col min="5902" max="5902" width="11" style="64" customWidth="1"/>
    <col min="5903" max="5903" width="9.7109375" style="64" customWidth="1"/>
    <col min="5904" max="5904" width="8.140625" style="64" customWidth="1"/>
    <col min="5905" max="5905" width="10.85546875" style="64" customWidth="1"/>
    <col min="5906" max="5906" width="7.7109375" style="64" customWidth="1"/>
    <col min="5907" max="6144" width="9.140625" style="64"/>
    <col min="6145" max="6145" width="4.5703125" style="64" bestFit="1" customWidth="1"/>
    <col min="6146" max="6146" width="24.28515625" style="64" customWidth="1"/>
    <col min="6147" max="6147" width="10.42578125" style="64" customWidth="1"/>
    <col min="6148" max="6148" width="12.28515625" style="64" customWidth="1"/>
    <col min="6149" max="6149" width="12.140625" style="64" customWidth="1"/>
    <col min="6150" max="6150" width="7.28515625" style="64" customWidth="1"/>
    <col min="6151" max="6151" width="10.42578125" style="64" customWidth="1"/>
    <col min="6152" max="6152" width="10" style="64" customWidth="1"/>
    <col min="6153" max="6153" width="9.7109375" style="64" customWidth="1"/>
    <col min="6154" max="6154" width="10.7109375" style="64" customWidth="1"/>
    <col min="6155" max="6155" width="10.140625" style="64" customWidth="1"/>
    <col min="6156" max="6156" width="10.28515625" style="64" customWidth="1"/>
    <col min="6157" max="6157" width="9" style="64" customWidth="1"/>
    <col min="6158" max="6158" width="11" style="64" customWidth="1"/>
    <col min="6159" max="6159" width="9.7109375" style="64" customWidth="1"/>
    <col min="6160" max="6160" width="8.140625" style="64" customWidth="1"/>
    <col min="6161" max="6161" width="10.85546875" style="64" customWidth="1"/>
    <col min="6162" max="6162" width="7.7109375" style="64" customWidth="1"/>
    <col min="6163" max="6400" width="9.140625" style="64"/>
    <col min="6401" max="6401" width="4.5703125" style="64" bestFit="1" customWidth="1"/>
    <col min="6402" max="6402" width="24.28515625" style="64" customWidth="1"/>
    <col min="6403" max="6403" width="10.42578125" style="64" customWidth="1"/>
    <col min="6404" max="6404" width="12.28515625" style="64" customWidth="1"/>
    <col min="6405" max="6405" width="12.140625" style="64" customWidth="1"/>
    <col min="6406" max="6406" width="7.28515625" style="64" customWidth="1"/>
    <col min="6407" max="6407" width="10.42578125" style="64" customWidth="1"/>
    <col min="6408" max="6408" width="10" style="64" customWidth="1"/>
    <col min="6409" max="6409" width="9.7109375" style="64" customWidth="1"/>
    <col min="6410" max="6410" width="10.7109375" style="64" customWidth="1"/>
    <col min="6411" max="6411" width="10.140625" style="64" customWidth="1"/>
    <col min="6412" max="6412" width="10.28515625" style="64" customWidth="1"/>
    <col min="6413" max="6413" width="9" style="64" customWidth="1"/>
    <col min="6414" max="6414" width="11" style="64" customWidth="1"/>
    <col min="6415" max="6415" width="9.7109375" style="64" customWidth="1"/>
    <col min="6416" max="6416" width="8.140625" style="64" customWidth="1"/>
    <col min="6417" max="6417" width="10.85546875" style="64" customWidth="1"/>
    <col min="6418" max="6418" width="7.7109375" style="64" customWidth="1"/>
    <col min="6419" max="6656" width="9.140625" style="64"/>
    <col min="6657" max="6657" width="4.5703125" style="64" bestFit="1" customWidth="1"/>
    <col min="6658" max="6658" width="24.28515625" style="64" customWidth="1"/>
    <col min="6659" max="6659" width="10.42578125" style="64" customWidth="1"/>
    <col min="6660" max="6660" width="12.28515625" style="64" customWidth="1"/>
    <col min="6661" max="6661" width="12.140625" style="64" customWidth="1"/>
    <col min="6662" max="6662" width="7.28515625" style="64" customWidth="1"/>
    <col min="6663" max="6663" width="10.42578125" style="64" customWidth="1"/>
    <col min="6664" max="6664" width="10" style="64" customWidth="1"/>
    <col min="6665" max="6665" width="9.7109375" style="64" customWidth="1"/>
    <col min="6666" max="6666" width="10.7109375" style="64" customWidth="1"/>
    <col min="6667" max="6667" width="10.140625" style="64" customWidth="1"/>
    <col min="6668" max="6668" width="10.28515625" style="64" customWidth="1"/>
    <col min="6669" max="6669" width="9" style="64" customWidth="1"/>
    <col min="6670" max="6670" width="11" style="64" customWidth="1"/>
    <col min="6671" max="6671" width="9.7109375" style="64" customWidth="1"/>
    <col min="6672" max="6672" width="8.140625" style="64" customWidth="1"/>
    <col min="6673" max="6673" width="10.85546875" style="64" customWidth="1"/>
    <col min="6674" max="6674" width="7.7109375" style="64" customWidth="1"/>
    <col min="6675" max="6912" width="9.140625" style="64"/>
    <col min="6913" max="6913" width="4.5703125" style="64" bestFit="1" customWidth="1"/>
    <col min="6914" max="6914" width="24.28515625" style="64" customWidth="1"/>
    <col min="6915" max="6915" width="10.42578125" style="64" customWidth="1"/>
    <col min="6916" max="6916" width="12.28515625" style="64" customWidth="1"/>
    <col min="6917" max="6917" width="12.140625" style="64" customWidth="1"/>
    <col min="6918" max="6918" width="7.28515625" style="64" customWidth="1"/>
    <col min="6919" max="6919" width="10.42578125" style="64" customWidth="1"/>
    <col min="6920" max="6920" width="10" style="64" customWidth="1"/>
    <col min="6921" max="6921" width="9.7109375" style="64" customWidth="1"/>
    <col min="6922" max="6922" width="10.7109375" style="64" customWidth="1"/>
    <col min="6923" max="6923" width="10.140625" style="64" customWidth="1"/>
    <col min="6924" max="6924" width="10.28515625" style="64" customWidth="1"/>
    <col min="6925" max="6925" width="9" style="64" customWidth="1"/>
    <col min="6926" max="6926" width="11" style="64" customWidth="1"/>
    <col min="6927" max="6927" width="9.7109375" style="64" customWidth="1"/>
    <col min="6928" max="6928" width="8.140625" style="64" customWidth="1"/>
    <col min="6929" max="6929" width="10.85546875" style="64" customWidth="1"/>
    <col min="6930" max="6930" width="7.7109375" style="64" customWidth="1"/>
    <col min="6931" max="7168" width="9.140625" style="64"/>
    <col min="7169" max="7169" width="4.5703125" style="64" bestFit="1" customWidth="1"/>
    <col min="7170" max="7170" width="24.28515625" style="64" customWidth="1"/>
    <col min="7171" max="7171" width="10.42578125" style="64" customWidth="1"/>
    <col min="7172" max="7172" width="12.28515625" style="64" customWidth="1"/>
    <col min="7173" max="7173" width="12.140625" style="64" customWidth="1"/>
    <col min="7174" max="7174" width="7.28515625" style="64" customWidth="1"/>
    <col min="7175" max="7175" width="10.42578125" style="64" customWidth="1"/>
    <col min="7176" max="7176" width="10" style="64" customWidth="1"/>
    <col min="7177" max="7177" width="9.7109375" style="64" customWidth="1"/>
    <col min="7178" max="7178" width="10.7109375" style="64" customWidth="1"/>
    <col min="7179" max="7179" width="10.140625" style="64" customWidth="1"/>
    <col min="7180" max="7180" width="10.28515625" style="64" customWidth="1"/>
    <col min="7181" max="7181" width="9" style="64" customWidth="1"/>
    <col min="7182" max="7182" width="11" style="64" customWidth="1"/>
    <col min="7183" max="7183" width="9.7109375" style="64" customWidth="1"/>
    <col min="7184" max="7184" width="8.140625" style="64" customWidth="1"/>
    <col min="7185" max="7185" width="10.85546875" style="64" customWidth="1"/>
    <col min="7186" max="7186" width="7.7109375" style="64" customWidth="1"/>
    <col min="7187" max="7424" width="9.140625" style="64"/>
    <col min="7425" max="7425" width="4.5703125" style="64" bestFit="1" customWidth="1"/>
    <col min="7426" max="7426" width="24.28515625" style="64" customWidth="1"/>
    <col min="7427" max="7427" width="10.42578125" style="64" customWidth="1"/>
    <col min="7428" max="7428" width="12.28515625" style="64" customWidth="1"/>
    <col min="7429" max="7429" width="12.140625" style="64" customWidth="1"/>
    <col min="7430" max="7430" width="7.28515625" style="64" customWidth="1"/>
    <col min="7431" max="7431" width="10.42578125" style="64" customWidth="1"/>
    <col min="7432" max="7432" width="10" style="64" customWidth="1"/>
    <col min="7433" max="7433" width="9.7109375" style="64" customWidth="1"/>
    <col min="7434" max="7434" width="10.7109375" style="64" customWidth="1"/>
    <col min="7435" max="7435" width="10.140625" style="64" customWidth="1"/>
    <col min="7436" max="7436" width="10.28515625" style="64" customWidth="1"/>
    <col min="7437" max="7437" width="9" style="64" customWidth="1"/>
    <col min="7438" max="7438" width="11" style="64" customWidth="1"/>
    <col min="7439" max="7439" width="9.7109375" style="64" customWidth="1"/>
    <col min="7440" max="7440" width="8.140625" style="64" customWidth="1"/>
    <col min="7441" max="7441" width="10.85546875" style="64" customWidth="1"/>
    <col min="7442" max="7442" width="7.7109375" style="64" customWidth="1"/>
    <col min="7443" max="7680" width="9.140625" style="64"/>
    <col min="7681" max="7681" width="4.5703125" style="64" bestFit="1" customWidth="1"/>
    <col min="7682" max="7682" width="24.28515625" style="64" customWidth="1"/>
    <col min="7683" max="7683" width="10.42578125" style="64" customWidth="1"/>
    <col min="7684" max="7684" width="12.28515625" style="64" customWidth="1"/>
    <col min="7685" max="7685" width="12.140625" style="64" customWidth="1"/>
    <col min="7686" max="7686" width="7.28515625" style="64" customWidth="1"/>
    <col min="7687" max="7687" width="10.42578125" style="64" customWidth="1"/>
    <col min="7688" max="7688" width="10" style="64" customWidth="1"/>
    <col min="7689" max="7689" width="9.7109375" style="64" customWidth="1"/>
    <col min="7690" max="7690" width="10.7109375" style="64" customWidth="1"/>
    <col min="7691" max="7691" width="10.140625" style="64" customWidth="1"/>
    <col min="7692" max="7692" width="10.28515625" style="64" customWidth="1"/>
    <col min="7693" max="7693" width="9" style="64" customWidth="1"/>
    <col min="7694" max="7694" width="11" style="64" customWidth="1"/>
    <col min="7695" max="7695" width="9.7109375" style="64" customWidth="1"/>
    <col min="7696" max="7696" width="8.140625" style="64" customWidth="1"/>
    <col min="7697" max="7697" width="10.85546875" style="64" customWidth="1"/>
    <col min="7698" max="7698" width="7.7109375" style="64" customWidth="1"/>
    <col min="7699" max="7936" width="9.140625" style="64"/>
    <col min="7937" max="7937" width="4.5703125" style="64" bestFit="1" customWidth="1"/>
    <col min="7938" max="7938" width="24.28515625" style="64" customWidth="1"/>
    <col min="7939" max="7939" width="10.42578125" style="64" customWidth="1"/>
    <col min="7940" max="7940" width="12.28515625" style="64" customWidth="1"/>
    <col min="7941" max="7941" width="12.140625" style="64" customWidth="1"/>
    <col min="7942" max="7942" width="7.28515625" style="64" customWidth="1"/>
    <col min="7943" max="7943" width="10.42578125" style="64" customWidth="1"/>
    <col min="7944" max="7944" width="10" style="64" customWidth="1"/>
    <col min="7945" max="7945" width="9.7109375" style="64" customWidth="1"/>
    <col min="7946" max="7946" width="10.7109375" style="64" customWidth="1"/>
    <col min="7947" max="7947" width="10.140625" style="64" customWidth="1"/>
    <col min="7948" max="7948" width="10.28515625" style="64" customWidth="1"/>
    <col min="7949" max="7949" width="9" style="64" customWidth="1"/>
    <col min="7950" max="7950" width="11" style="64" customWidth="1"/>
    <col min="7951" max="7951" width="9.7109375" style="64" customWidth="1"/>
    <col min="7952" max="7952" width="8.140625" style="64" customWidth="1"/>
    <col min="7953" max="7953" width="10.85546875" style="64" customWidth="1"/>
    <col min="7954" max="7954" width="7.7109375" style="64" customWidth="1"/>
    <col min="7955" max="8192" width="9.140625" style="64"/>
    <col min="8193" max="8193" width="4.5703125" style="64" bestFit="1" customWidth="1"/>
    <col min="8194" max="8194" width="24.28515625" style="64" customWidth="1"/>
    <col min="8195" max="8195" width="10.42578125" style="64" customWidth="1"/>
    <col min="8196" max="8196" width="12.28515625" style="64" customWidth="1"/>
    <col min="8197" max="8197" width="12.140625" style="64" customWidth="1"/>
    <col min="8198" max="8198" width="7.28515625" style="64" customWidth="1"/>
    <col min="8199" max="8199" width="10.42578125" style="64" customWidth="1"/>
    <col min="8200" max="8200" width="10" style="64" customWidth="1"/>
    <col min="8201" max="8201" width="9.7109375" style="64" customWidth="1"/>
    <col min="8202" max="8202" width="10.7109375" style="64" customWidth="1"/>
    <col min="8203" max="8203" width="10.140625" style="64" customWidth="1"/>
    <col min="8204" max="8204" width="10.28515625" style="64" customWidth="1"/>
    <col min="8205" max="8205" width="9" style="64" customWidth="1"/>
    <col min="8206" max="8206" width="11" style="64" customWidth="1"/>
    <col min="8207" max="8207" width="9.7109375" style="64" customWidth="1"/>
    <col min="8208" max="8208" width="8.140625" style="64" customWidth="1"/>
    <col min="8209" max="8209" width="10.85546875" style="64" customWidth="1"/>
    <col min="8210" max="8210" width="7.7109375" style="64" customWidth="1"/>
    <col min="8211" max="8448" width="9.140625" style="64"/>
    <col min="8449" max="8449" width="4.5703125" style="64" bestFit="1" customWidth="1"/>
    <col min="8450" max="8450" width="24.28515625" style="64" customWidth="1"/>
    <col min="8451" max="8451" width="10.42578125" style="64" customWidth="1"/>
    <col min="8452" max="8452" width="12.28515625" style="64" customWidth="1"/>
    <col min="8453" max="8453" width="12.140625" style="64" customWidth="1"/>
    <col min="8454" max="8454" width="7.28515625" style="64" customWidth="1"/>
    <col min="8455" max="8455" width="10.42578125" style="64" customWidth="1"/>
    <col min="8456" max="8456" width="10" style="64" customWidth="1"/>
    <col min="8457" max="8457" width="9.7109375" style="64" customWidth="1"/>
    <col min="8458" max="8458" width="10.7109375" style="64" customWidth="1"/>
    <col min="8459" max="8459" width="10.140625" style="64" customWidth="1"/>
    <col min="8460" max="8460" width="10.28515625" style="64" customWidth="1"/>
    <col min="8461" max="8461" width="9" style="64" customWidth="1"/>
    <col min="8462" max="8462" width="11" style="64" customWidth="1"/>
    <col min="8463" max="8463" width="9.7109375" style="64" customWidth="1"/>
    <col min="8464" max="8464" width="8.140625" style="64" customWidth="1"/>
    <col min="8465" max="8465" width="10.85546875" style="64" customWidth="1"/>
    <col min="8466" max="8466" width="7.7109375" style="64" customWidth="1"/>
    <col min="8467" max="8704" width="9.140625" style="64"/>
    <col min="8705" max="8705" width="4.5703125" style="64" bestFit="1" customWidth="1"/>
    <col min="8706" max="8706" width="24.28515625" style="64" customWidth="1"/>
    <col min="8707" max="8707" width="10.42578125" style="64" customWidth="1"/>
    <col min="8708" max="8708" width="12.28515625" style="64" customWidth="1"/>
    <col min="8709" max="8709" width="12.140625" style="64" customWidth="1"/>
    <col min="8710" max="8710" width="7.28515625" style="64" customWidth="1"/>
    <col min="8711" max="8711" width="10.42578125" style="64" customWidth="1"/>
    <col min="8712" max="8712" width="10" style="64" customWidth="1"/>
    <col min="8713" max="8713" width="9.7109375" style="64" customWidth="1"/>
    <col min="8714" max="8714" width="10.7109375" style="64" customWidth="1"/>
    <col min="8715" max="8715" width="10.140625" style="64" customWidth="1"/>
    <col min="8716" max="8716" width="10.28515625" style="64" customWidth="1"/>
    <col min="8717" max="8717" width="9" style="64" customWidth="1"/>
    <col min="8718" max="8718" width="11" style="64" customWidth="1"/>
    <col min="8719" max="8719" width="9.7109375" style="64" customWidth="1"/>
    <col min="8720" max="8720" width="8.140625" style="64" customWidth="1"/>
    <col min="8721" max="8721" width="10.85546875" style="64" customWidth="1"/>
    <col min="8722" max="8722" width="7.7109375" style="64" customWidth="1"/>
    <col min="8723" max="8960" width="9.140625" style="64"/>
    <col min="8961" max="8961" width="4.5703125" style="64" bestFit="1" customWidth="1"/>
    <col min="8962" max="8962" width="24.28515625" style="64" customWidth="1"/>
    <col min="8963" max="8963" width="10.42578125" style="64" customWidth="1"/>
    <col min="8964" max="8964" width="12.28515625" style="64" customWidth="1"/>
    <col min="8965" max="8965" width="12.140625" style="64" customWidth="1"/>
    <col min="8966" max="8966" width="7.28515625" style="64" customWidth="1"/>
    <col min="8967" max="8967" width="10.42578125" style="64" customWidth="1"/>
    <col min="8968" max="8968" width="10" style="64" customWidth="1"/>
    <col min="8969" max="8969" width="9.7109375" style="64" customWidth="1"/>
    <col min="8970" max="8970" width="10.7109375" style="64" customWidth="1"/>
    <col min="8971" max="8971" width="10.140625" style="64" customWidth="1"/>
    <col min="8972" max="8972" width="10.28515625" style="64" customWidth="1"/>
    <col min="8973" max="8973" width="9" style="64" customWidth="1"/>
    <col min="8974" max="8974" width="11" style="64" customWidth="1"/>
    <col min="8975" max="8975" width="9.7109375" style="64" customWidth="1"/>
    <col min="8976" max="8976" width="8.140625" style="64" customWidth="1"/>
    <col min="8977" max="8977" width="10.85546875" style="64" customWidth="1"/>
    <col min="8978" max="8978" width="7.7109375" style="64" customWidth="1"/>
    <col min="8979" max="9216" width="9.140625" style="64"/>
    <col min="9217" max="9217" width="4.5703125" style="64" bestFit="1" customWidth="1"/>
    <col min="9218" max="9218" width="24.28515625" style="64" customWidth="1"/>
    <col min="9219" max="9219" width="10.42578125" style="64" customWidth="1"/>
    <col min="9220" max="9220" width="12.28515625" style="64" customWidth="1"/>
    <col min="9221" max="9221" width="12.140625" style="64" customWidth="1"/>
    <col min="9222" max="9222" width="7.28515625" style="64" customWidth="1"/>
    <col min="9223" max="9223" width="10.42578125" style="64" customWidth="1"/>
    <col min="9224" max="9224" width="10" style="64" customWidth="1"/>
    <col min="9225" max="9225" width="9.7109375" style="64" customWidth="1"/>
    <col min="9226" max="9226" width="10.7109375" style="64" customWidth="1"/>
    <col min="9227" max="9227" width="10.140625" style="64" customWidth="1"/>
    <col min="9228" max="9228" width="10.28515625" style="64" customWidth="1"/>
    <col min="9229" max="9229" width="9" style="64" customWidth="1"/>
    <col min="9230" max="9230" width="11" style="64" customWidth="1"/>
    <col min="9231" max="9231" width="9.7109375" style="64" customWidth="1"/>
    <col min="9232" max="9232" width="8.140625" style="64" customWidth="1"/>
    <col min="9233" max="9233" width="10.85546875" style="64" customWidth="1"/>
    <col min="9234" max="9234" width="7.7109375" style="64" customWidth="1"/>
    <col min="9235" max="9472" width="9.140625" style="64"/>
    <col min="9473" max="9473" width="4.5703125" style="64" bestFit="1" customWidth="1"/>
    <col min="9474" max="9474" width="24.28515625" style="64" customWidth="1"/>
    <col min="9475" max="9475" width="10.42578125" style="64" customWidth="1"/>
    <col min="9476" max="9476" width="12.28515625" style="64" customWidth="1"/>
    <col min="9477" max="9477" width="12.140625" style="64" customWidth="1"/>
    <col min="9478" max="9478" width="7.28515625" style="64" customWidth="1"/>
    <col min="9479" max="9479" width="10.42578125" style="64" customWidth="1"/>
    <col min="9480" max="9480" width="10" style="64" customWidth="1"/>
    <col min="9481" max="9481" width="9.7109375" style="64" customWidth="1"/>
    <col min="9482" max="9482" width="10.7109375" style="64" customWidth="1"/>
    <col min="9483" max="9483" width="10.140625" style="64" customWidth="1"/>
    <col min="9484" max="9484" width="10.28515625" style="64" customWidth="1"/>
    <col min="9485" max="9485" width="9" style="64" customWidth="1"/>
    <col min="9486" max="9486" width="11" style="64" customWidth="1"/>
    <col min="9487" max="9487" width="9.7109375" style="64" customWidth="1"/>
    <col min="9488" max="9488" width="8.140625" style="64" customWidth="1"/>
    <col min="9489" max="9489" width="10.85546875" style="64" customWidth="1"/>
    <col min="9490" max="9490" width="7.7109375" style="64" customWidth="1"/>
    <col min="9491" max="9728" width="9.140625" style="64"/>
    <col min="9729" max="9729" width="4.5703125" style="64" bestFit="1" customWidth="1"/>
    <col min="9730" max="9730" width="24.28515625" style="64" customWidth="1"/>
    <col min="9731" max="9731" width="10.42578125" style="64" customWidth="1"/>
    <col min="9732" max="9732" width="12.28515625" style="64" customWidth="1"/>
    <col min="9733" max="9733" width="12.140625" style="64" customWidth="1"/>
    <col min="9734" max="9734" width="7.28515625" style="64" customWidth="1"/>
    <col min="9735" max="9735" width="10.42578125" style="64" customWidth="1"/>
    <col min="9736" max="9736" width="10" style="64" customWidth="1"/>
    <col min="9737" max="9737" width="9.7109375" style="64" customWidth="1"/>
    <col min="9738" max="9738" width="10.7109375" style="64" customWidth="1"/>
    <col min="9739" max="9739" width="10.140625" style="64" customWidth="1"/>
    <col min="9740" max="9740" width="10.28515625" style="64" customWidth="1"/>
    <col min="9741" max="9741" width="9" style="64" customWidth="1"/>
    <col min="9742" max="9742" width="11" style="64" customWidth="1"/>
    <col min="9743" max="9743" width="9.7109375" style="64" customWidth="1"/>
    <col min="9744" max="9744" width="8.140625" style="64" customWidth="1"/>
    <col min="9745" max="9745" width="10.85546875" style="64" customWidth="1"/>
    <col min="9746" max="9746" width="7.7109375" style="64" customWidth="1"/>
    <col min="9747" max="9984" width="9.140625" style="64"/>
    <col min="9985" max="9985" width="4.5703125" style="64" bestFit="1" customWidth="1"/>
    <col min="9986" max="9986" width="24.28515625" style="64" customWidth="1"/>
    <col min="9987" max="9987" width="10.42578125" style="64" customWidth="1"/>
    <col min="9988" max="9988" width="12.28515625" style="64" customWidth="1"/>
    <col min="9989" max="9989" width="12.140625" style="64" customWidth="1"/>
    <col min="9990" max="9990" width="7.28515625" style="64" customWidth="1"/>
    <col min="9991" max="9991" width="10.42578125" style="64" customWidth="1"/>
    <col min="9992" max="9992" width="10" style="64" customWidth="1"/>
    <col min="9993" max="9993" width="9.7109375" style="64" customWidth="1"/>
    <col min="9994" max="9994" width="10.7109375" style="64" customWidth="1"/>
    <col min="9995" max="9995" width="10.140625" style="64" customWidth="1"/>
    <col min="9996" max="9996" width="10.28515625" style="64" customWidth="1"/>
    <col min="9997" max="9997" width="9" style="64" customWidth="1"/>
    <col min="9998" max="9998" width="11" style="64" customWidth="1"/>
    <col min="9999" max="9999" width="9.7109375" style="64" customWidth="1"/>
    <col min="10000" max="10000" width="8.140625" style="64" customWidth="1"/>
    <col min="10001" max="10001" width="10.85546875" style="64" customWidth="1"/>
    <col min="10002" max="10002" width="7.7109375" style="64" customWidth="1"/>
    <col min="10003" max="10240" width="9.140625" style="64"/>
    <col min="10241" max="10241" width="4.5703125" style="64" bestFit="1" customWidth="1"/>
    <col min="10242" max="10242" width="24.28515625" style="64" customWidth="1"/>
    <col min="10243" max="10243" width="10.42578125" style="64" customWidth="1"/>
    <col min="10244" max="10244" width="12.28515625" style="64" customWidth="1"/>
    <col min="10245" max="10245" width="12.140625" style="64" customWidth="1"/>
    <col min="10246" max="10246" width="7.28515625" style="64" customWidth="1"/>
    <col min="10247" max="10247" width="10.42578125" style="64" customWidth="1"/>
    <col min="10248" max="10248" width="10" style="64" customWidth="1"/>
    <col min="10249" max="10249" width="9.7109375" style="64" customWidth="1"/>
    <col min="10250" max="10250" width="10.7109375" style="64" customWidth="1"/>
    <col min="10251" max="10251" width="10.140625" style="64" customWidth="1"/>
    <col min="10252" max="10252" width="10.28515625" style="64" customWidth="1"/>
    <col min="10253" max="10253" width="9" style="64" customWidth="1"/>
    <col min="10254" max="10254" width="11" style="64" customWidth="1"/>
    <col min="10255" max="10255" width="9.7109375" style="64" customWidth="1"/>
    <col min="10256" max="10256" width="8.140625" style="64" customWidth="1"/>
    <col min="10257" max="10257" width="10.85546875" style="64" customWidth="1"/>
    <col min="10258" max="10258" width="7.7109375" style="64" customWidth="1"/>
    <col min="10259" max="10496" width="9.140625" style="64"/>
    <col min="10497" max="10497" width="4.5703125" style="64" bestFit="1" customWidth="1"/>
    <col min="10498" max="10498" width="24.28515625" style="64" customWidth="1"/>
    <col min="10499" max="10499" width="10.42578125" style="64" customWidth="1"/>
    <col min="10500" max="10500" width="12.28515625" style="64" customWidth="1"/>
    <col min="10501" max="10501" width="12.140625" style="64" customWidth="1"/>
    <col min="10502" max="10502" width="7.28515625" style="64" customWidth="1"/>
    <col min="10503" max="10503" width="10.42578125" style="64" customWidth="1"/>
    <col min="10504" max="10504" width="10" style="64" customWidth="1"/>
    <col min="10505" max="10505" width="9.7109375" style="64" customWidth="1"/>
    <col min="10506" max="10506" width="10.7109375" style="64" customWidth="1"/>
    <col min="10507" max="10507" width="10.140625" style="64" customWidth="1"/>
    <col min="10508" max="10508" width="10.28515625" style="64" customWidth="1"/>
    <col min="10509" max="10509" width="9" style="64" customWidth="1"/>
    <col min="10510" max="10510" width="11" style="64" customWidth="1"/>
    <col min="10511" max="10511" width="9.7109375" style="64" customWidth="1"/>
    <col min="10512" max="10512" width="8.140625" style="64" customWidth="1"/>
    <col min="10513" max="10513" width="10.85546875" style="64" customWidth="1"/>
    <col min="10514" max="10514" width="7.7109375" style="64" customWidth="1"/>
    <col min="10515" max="10752" width="9.140625" style="64"/>
    <col min="10753" max="10753" width="4.5703125" style="64" bestFit="1" customWidth="1"/>
    <col min="10754" max="10754" width="24.28515625" style="64" customWidth="1"/>
    <col min="10755" max="10755" width="10.42578125" style="64" customWidth="1"/>
    <col min="10756" max="10756" width="12.28515625" style="64" customWidth="1"/>
    <col min="10757" max="10757" width="12.140625" style="64" customWidth="1"/>
    <col min="10758" max="10758" width="7.28515625" style="64" customWidth="1"/>
    <col min="10759" max="10759" width="10.42578125" style="64" customWidth="1"/>
    <col min="10760" max="10760" width="10" style="64" customWidth="1"/>
    <col min="10761" max="10761" width="9.7109375" style="64" customWidth="1"/>
    <col min="10762" max="10762" width="10.7109375" style="64" customWidth="1"/>
    <col min="10763" max="10763" width="10.140625" style="64" customWidth="1"/>
    <col min="10764" max="10764" width="10.28515625" style="64" customWidth="1"/>
    <col min="10765" max="10765" width="9" style="64" customWidth="1"/>
    <col min="10766" max="10766" width="11" style="64" customWidth="1"/>
    <col min="10767" max="10767" width="9.7109375" style="64" customWidth="1"/>
    <col min="10768" max="10768" width="8.140625" style="64" customWidth="1"/>
    <col min="10769" max="10769" width="10.85546875" style="64" customWidth="1"/>
    <col min="10770" max="10770" width="7.7109375" style="64" customWidth="1"/>
    <col min="10771" max="11008" width="9.140625" style="64"/>
    <col min="11009" max="11009" width="4.5703125" style="64" bestFit="1" customWidth="1"/>
    <col min="11010" max="11010" width="24.28515625" style="64" customWidth="1"/>
    <col min="11011" max="11011" width="10.42578125" style="64" customWidth="1"/>
    <col min="11012" max="11012" width="12.28515625" style="64" customWidth="1"/>
    <col min="11013" max="11013" width="12.140625" style="64" customWidth="1"/>
    <col min="11014" max="11014" width="7.28515625" style="64" customWidth="1"/>
    <col min="11015" max="11015" width="10.42578125" style="64" customWidth="1"/>
    <col min="11016" max="11016" width="10" style="64" customWidth="1"/>
    <col min="11017" max="11017" width="9.7109375" style="64" customWidth="1"/>
    <col min="11018" max="11018" width="10.7109375" style="64" customWidth="1"/>
    <col min="11019" max="11019" width="10.140625" style="64" customWidth="1"/>
    <col min="11020" max="11020" width="10.28515625" style="64" customWidth="1"/>
    <col min="11021" max="11021" width="9" style="64" customWidth="1"/>
    <col min="11022" max="11022" width="11" style="64" customWidth="1"/>
    <col min="11023" max="11023" width="9.7109375" style="64" customWidth="1"/>
    <col min="11024" max="11024" width="8.140625" style="64" customWidth="1"/>
    <col min="11025" max="11025" width="10.85546875" style="64" customWidth="1"/>
    <col min="11026" max="11026" width="7.7109375" style="64" customWidth="1"/>
    <col min="11027" max="11264" width="9.140625" style="64"/>
    <col min="11265" max="11265" width="4.5703125" style="64" bestFit="1" customWidth="1"/>
    <col min="11266" max="11266" width="24.28515625" style="64" customWidth="1"/>
    <col min="11267" max="11267" width="10.42578125" style="64" customWidth="1"/>
    <col min="11268" max="11268" width="12.28515625" style="64" customWidth="1"/>
    <col min="11269" max="11269" width="12.140625" style="64" customWidth="1"/>
    <col min="11270" max="11270" width="7.28515625" style="64" customWidth="1"/>
    <col min="11271" max="11271" width="10.42578125" style="64" customWidth="1"/>
    <col min="11272" max="11272" width="10" style="64" customWidth="1"/>
    <col min="11273" max="11273" width="9.7109375" style="64" customWidth="1"/>
    <col min="11274" max="11274" width="10.7109375" style="64" customWidth="1"/>
    <col min="11275" max="11275" width="10.140625" style="64" customWidth="1"/>
    <col min="11276" max="11276" width="10.28515625" style="64" customWidth="1"/>
    <col min="11277" max="11277" width="9" style="64" customWidth="1"/>
    <col min="11278" max="11278" width="11" style="64" customWidth="1"/>
    <col min="11279" max="11279" width="9.7109375" style="64" customWidth="1"/>
    <col min="11280" max="11280" width="8.140625" style="64" customWidth="1"/>
    <col min="11281" max="11281" width="10.85546875" style="64" customWidth="1"/>
    <col min="11282" max="11282" width="7.7109375" style="64" customWidth="1"/>
    <col min="11283" max="11520" width="9.140625" style="64"/>
    <col min="11521" max="11521" width="4.5703125" style="64" bestFit="1" customWidth="1"/>
    <col min="11522" max="11522" width="24.28515625" style="64" customWidth="1"/>
    <col min="11523" max="11523" width="10.42578125" style="64" customWidth="1"/>
    <col min="11524" max="11524" width="12.28515625" style="64" customWidth="1"/>
    <col min="11525" max="11525" width="12.140625" style="64" customWidth="1"/>
    <col min="11526" max="11526" width="7.28515625" style="64" customWidth="1"/>
    <col min="11527" max="11527" width="10.42578125" style="64" customWidth="1"/>
    <col min="11528" max="11528" width="10" style="64" customWidth="1"/>
    <col min="11529" max="11529" width="9.7109375" style="64" customWidth="1"/>
    <col min="11530" max="11530" width="10.7109375" style="64" customWidth="1"/>
    <col min="11531" max="11531" width="10.140625" style="64" customWidth="1"/>
    <col min="11532" max="11532" width="10.28515625" style="64" customWidth="1"/>
    <col min="11533" max="11533" width="9" style="64" customWidth="1"/>
    <col min="11534" max="11534" width="11" style="64" customWidth="1"/>
    <col min="11535" max="11535" width="9.7109375" style="64" customWidth="1"/>
    <col min="11536" max="11536" width="8.140625" style="64" customWidth="1"/>
    <col min="11537" max="11537" width="10.85546875" style="64" customWidth="1"/>
    <col min="11538" max="11538" width="7.7109375" style="64" customWidth="1"/>
    <col min="11539" max="11776" width="9.140625" style="64"/>
    <col min="11777" max="11777" width="4.5703125" style="64" bestFit="1" customWidth="1"/>
    <col min="11778" max="11778" width="24.28515625" style="64" customWidth="1"/>
    <col min="11779" max="11779" width="10.42578125" style="64" customWidth="1"/>
    <col min="11780" max="11780" width="12.28515625" style="64" customWidth="1"/>
    <col min="11781" max="11781" width="12.140625" style="64" customWidth="1"/>
    <col min="11782" max="11782" width="7.28515625" style="64" customWidth="1"/>
    <col min="11783" max="11783" width="10.42578125" style="64" customWidth="1"/>
    <col min="11784" max="11784" width="10" style="64" customWidth="1"/>
    <col min="11785" max="11785" width="9.7109375" style="64" customWidth="1"/>
    <col min="11786" max="11786" width="10.7109375" style="64" customWidth="1"/>
    <col min="11787" max="11787" width="10.140625" style="64" customWidth="1"/>
    <col min="11788" max="11788" width="10.28515625" style="64" customWidth="1"/>
    <col min="11789" max="11789" width="9" style="64" customWidth="1"/>
    <col min="11790" max="11790" width="11" style="64" customWidth="1"/>
    <col min="11791" max="11791" width="9.7109375" style="64" customWidth="1"/>
    <col min="11792" max="11792" width="8.140625" style="64" customWidth="1"/>
    <col min="11793" max="11793" width="10.85546875" style="64" customWidth="1"/>
    <col min="11794" max="11794" width="7.7109375" style="64" customWidth="1"/>
    <col min="11795" max="12032" width="9.140625" style="64"/>
    <col min="12033" max="12033" width="4.5703125" style="64" bestFit="1" customWidth="1"/>
    <col min="12034" max="12034" width="24.28515625" style="64" customWidth="1"/>
    <col min="12035" max="12035" width="10.42578125" style="64" customWidth="1"/>
    <col min="12036" max="12036" width="12.28515625" style="64" customWidth="1"/>
    <col min="12037" max="12037" width="12.140625" style="64" customWidth="1"/>
    <col min="12038" max="12038" width="7.28515625" style="64" customWidth="1"/>
    <col min="12039" max="12039" width="10.42578125" style="64" customWidth="1"/>
    <col min="12040" max="12040" width="10" style="64" customWidth="1"/>
    <col min="12041" max="12041" width="9.7109375" style="64" customWidth="1"/>
    <col min="12042" max="12042" width="10.7109375" style="64" customWidth="1"/>
    <col min="12043" max="12043" width="10.140625" style="64" customWidth="1"/>
    <col min="12044" max="12044" width="10.28515625" style="64" customWidth="1"/>
    <col min="12045" max="12045" width="9" style="64" customWidth="1"/>
    <col min="12046" max="12046" width="11" style="64" customWidth="1"/>
    <col min="12047" max="12047" width="9.7109375" style="64" customWidth="1"/>
    <col min="12048" max="12048" width="8.140625" style="64" customWidth="1"/>
    <col min="12049" max="12049" width="10.85546875" style="64" customWidth="1"/>
    <col min="12050" max="12050" width="7.7109375" style="64" customWidth="1"/>
    <col min="12051" max="12288" width="9.140625" style="64"/>
    <col min="12289" max="12289" width="4.5703125" style="64" bestFit="1" customWidth="1"/>
    <col min="12290" max="12290" width="24.28515625" style="64" customWidth="1"/>
    <col min="12291" max="12291" width="10.42578125" style="64" customWidth="1"/>
    <col min="12292" max="12292" width="12.28515625" style="64" customWidth="1"/>
    <col min="12293" max="12293" width="12.140625" style="64" customWidth="1"/>
    <col min="12294" max="12294" width="7.28515625" style="64" customWidth="1"/>
    <col min="12295" max="12295" width="10.42578125" style="64" customWidth="1"/>
    <col min="12296" max="12296" width="10" style="64" customWidth="1"/>
    <col min="12297" max="12297" width="9.7109375" style="64" customWidth="1"/>
    <col min="12298" max="12298" width="10.7109375" style="64" customWidth="1"/>
    <col min="12299" max="12299" width="10.140625" style="64" customWidth="1"/>
    <col min="12300" max="12300" width="10.28515625" style="64" customWidth="1"/>
    <col min="12301" max="12301" width="9" style="64" customWidth="1"/>
    <col min="12302" max="12302" width="11" style="64" customWidth="1"/>
    <col min="12303" max="12303" width="9.7109375" style="64" customWidth="1"/>
    <col min="12304" max="12304" width="8.140625" style="64" customWidth="1"/>
    <col min="12305" max="12305" width="10.85546875" style="64" customWidth="1"/>
    <col min="12306" max="12306" width="7.7109375" style="64" customWidth="1"/>
    <col min="12307" max="12544" width="9.140625" style="64"/>
    <col min="12545" max="12545" width="4.5703125" style="64" bestFit="1" customWidth="1"/>
    <col min="12546" max="12546" width="24.28515625" style="64" customWidth="1"/>
    <col min="12547" max="12547" width="10.42578125" style="64" customWidth="1"/>
    <col min="12548" max="12548" width="12.28515625" style="64" customWidth="1"/>
    <col min="12549" max="12549" width="12.140625" style="64" customWidth="1"/>
    <col min="12550" max="12550" width="7.28515625" style="64" customWidth="1"/>
    <col min="12551" max="12551" width="10.42578125" style="64" customWidth="1"/>
    <col min="12552" max="12552" width="10" style="64" customWidth="1"/>
    <col min="12553" max="12553" width="9.7109375" style="64" customWidth="1"/>
    <col min="12554" max="12554" width="10.7109375" style="64" customWidth="1"/>
    <col min="12555" max="12555" width="10.140625" style="64" customWidth="1"/>
    <col min="12556" max="12556" width="10.28515625" style="64" customWidth="1"/>
    <col min="12557" max="12557" width="9" style="64" customWidth="1"/>
    <col min="12558" max="12558" width="11" style="64" customWidth="1"/>
    <col min="12559" max="12559" width="9.7109375" style="64" customWidth="1"/>
    <col min="12560" max="12560" width="8.140625" style="64" customWidth="1"/>
    <col min="12561" max="12561" width="10.85546875" style="64" customWidth="1"/>
    <col min="12562" max="12562" width="7.7109375" style="64" customWidth="1"/>
    <col min="12563" max="12800" width="9.140625" style="64"/>
    <col min="12801" max="12801" width="4.5703125" style="64" bestFit="1" customWidth="1"/>
    <col min="12802" max="12802" width="24.28515625" style="64" customWidth="1"/>
    <col min="12803" max="12803" width="10.42578125" style="64" customWidth="1"/>
    <col min="12804" max="12804" width="12.28515625" style="64" customWidth="1"/>
    <col min="12805" max="12805" width="12.140625" style="64" customWidth="1"/>
    <col min="12806" max="12806" width="7.28515625" style="64" customWidth="1"/>
    <col min="12807" max="12807" width="10.42578125" style="64" customWidth="1"/>
    <col min="12808" max="12808" width="10" style="64" customWidth="1"/>
    <col min="12809" max="12809" width="9.7109375" style="64" customWidth="1"/>
    <col min="12810" max="12810" width="10.7109375" style="64" customWidth="1"/>
    <col min="12811" max="12811" width="10.140625" style="64" customWidth="1"/>
    <col min="12812" max="12812" width="10.28515625" style="64" customWidth="1"/>
    <col min="12813" max="12813" width="9" style="64" customWidth="1"/>
    <col min="12814" max="12814" width="11" style="64" customWidth="1"/>
    <col min="12815" max="12815" width="9.7109375" style="64" customWidth="1"/>
    <col min="12816" max="12816" width="8.140625" style="64" customWidth="1"/>
    <col min="12817" max="12817" width="10.85546875" style="64" customWidth="1"/>
    <col min="12818" max="12818" width="7.7109375" style="64" customWidth="1"/>
    <col min="12819" max="13056" width="9.140625" style="64"/>
    <col min="13057" max="13057" width="4.5703125" style="64" bestFit="1" customWidth="1"/>
    <col min="13058" max="13058" width="24.28515625" style="64" customWidth="1"/>
    <col min="13059" max="13059" width="10.42578125" style="64" customWidth="1"/>
    <col min="13060" max="13060" width="12.28515625" style="64" customWidth="1"/>
    <col min="13061" max="13061" width="12.140625" style="64" customWidth="1"/>
    <col min="13062" max="13062" width="7.28515625" style="64" customWidth="1"/>
    <col min="13063" max="13063" width="10.42578125" style="64" customWidth="1"/>
    <col min="13064" max="13064" width="10" style="64" customWidth="1"/>
    <col min="13065" max="13065" width="9.7109375" style="64" customWidth="1"/>
    <col min="13066" max="13066" width="10.7109375" style="64" customWidth="1"/>
    <col min="13067" max="13067" width="10.140625" style="64" customWidth="1"/>
    <col min="13068" max="13068" width="10.28515625" style="64" customWidth="1"/>
    <col min="13069" max="13069" width="9" style="64" customWidth="1"/>
    <col min="13070" max="13070" width="11" style="64" customWidth="1"/>
    <col min="13071" max="13071" width="9.7109375" style="64" customWidth="1"/>
    <col min="13072" max="13072" width="8.140625" style="64" customWidth="1"/>
    <col min="13073" max="13073" width="10.85546875" style="64" customWidth="1"/>
    <col min="13074" max="13074" width="7.7109375" style="64" customWidth="1"/>
    <col min="13075" max="13312" width="9.140625" style="64"/>
    <col min="13313" max="13313" width="4.5703125" style="64" bestFit="1" customWidth="1"/>
    <col min="13314" max="13314" width="24.28515625" style="64" customWidth="1"/>
    <col min="13315" max="13315" width="10.42578125" style="64" customWidth="1"/>
    <col min="13316" max="13316" width="12.28515625" style="64" customWidth="1"/>
    <col min="13317" max="13317" width="12.140625" style="64" customWidth="1"/>
    <col min="13318" max="13318" width="7.28515625" style="64" customWidth="1"/>
    <col min="13319" max="13319" width="10.42578125" style="64" customWidth="1"/>
    <col min="13320" max="13320" width="10" style="64" customWidth="1"/>
    <col min="13321" max="13321" width="9.7109375" style="64" customWidth="1"/>
    <col min="13322" max="13322" width="10.7109375" style="64" customWidth="1"/>
    <col min="13323" max="13323" width="10.140625" style="64" customWidth="1"/>
    <col min="13324" max="13324" width="10.28515625" style="64" customWidth="1"/>
    <col min="13325" max="13325" width="9" style="64" customWidth="1"/>
    <col min="13326" max="13326" width="11" style="64" customWidth="1"/>
    <col min="13327" max="13327" width="9.7109375" style="64" customWidth="1"/>
    <col min="13328" max="13328" width="8.140625" style="64" customWidth="1"/>
    <col min="13329" max="13329" width="10.85546875" style="64" customWidth="1"/>
    <col min="13330" max="13330" width="7.7109375" style="64" customWidth="1"/>
    <col min="13331" max="13568" width="9.140625" style="64"/>
    <col min="13569" max="13569" width="4.5703125" style="64" bestFit="1" customWidth="1"/>
    <col min="13570" max="13570" width="24.28515625" style="64" customWidth="1"/>
    <col min="13571" max="13571" width="10.42578125" style="64" customWidth="1"/>
    <col min="13572" max="13572" width="12.28515625" style="64" customWidth="1"/>
    <col min="13573" max="13573" width="12.140625" style="64" customWidth="1"/>
    <col min="13574" max="13574" width="7.28515625" style="64" customWidth="1"/>
    <col min="13575" max="13575" width="10.42578125" style="64" customWidth="1"/>
    <col min="13576" max="13576" width="10" style="64" customWidth="1"/>
    <col min="13577" max="13577" width="9.7109375" style="64" customWidth="1"/>
    <col min="13578" max="13578" width="10.7109375" style="64" customWidth="1"/>
    <col min="13579" max="13579" width="10.140625" style="64" customWidth="1"/>
    <col min="13580" max="13580" width="10.28515625" style="64" customWidth="1"/>
    <col min="13581" max="13581" width="9" style="64" customWidth="1"/>
    <col min="13582" max="13582" width="11" style="64" customWidth="1"/>
    <col min="13583" max="13583" width="9.7109375" style="64" customWidth="1"/>
    <col min="13584" max="13584" width="8.140625" style="64" customWidth="1"/>
    <col min="13585" max="13585" width="10.85546875" style="64" customWidth="1"/>
    <col min="13586" max="13586" width="7.7109375" style="64" customWidth="1"/>
    <col min="13587" max="13824" width="9.140625" style="64"/>
    <col min="13825" max="13825" width="4.5703125" style="64" bestFit="1" customWidth="1"/>
    <col min="13826" max="13826" width="24.28515625" style="64" customWidth="1"/>
    <col min="13827" max="13827" width="10.42578125" style="64" customWidth="1"/>
    <col min="13828" max="13828" width="12.28515625" style="64" customWidth="1"/>
    <col min="13829" max="13829" width="12.140625" style="64" customWidth="1"/>
    <col min="13830" max="13830" width="7.28515625" style="64" customWidth="1"/>
    <col min="13831" max="13831" width="10.42578125" style="64" customWidth="1"/>
    <col min="13832" max="13832" width="10" style="64" customWidth="1"/>
    <col min="13833" max="13833" width="9.7109375" style="64" customWidth="1"/>
    <col min="13834" max="13834" width="10.7109375" style="64" customWidth="1"/>
    <col min="13835" max="13835" width="10.140625" style="64" customWidth="1"/>
    <col min="13836" max="13836" width="10.28515625" style="64" customWidth="1"/>
    <col min="13837" max="13837" width="9" style="64" customWidth="1"/>
    <col min="13838" max="13838" width="11" style="64" customWidth="1"/>
    <col min="13839" max="13839" width="9.7109375" style="64" customWidth="1"/>
    <col min="13840" max="13840" width="8.140625" style="64" customWidth="1"/>
    <col min="13841" max="13841" width="10.85546875" style="64" customWidth="1"/>
    <col min="13842" max="13842" width="7.7109375" style="64" customWidth="1"/>
    <col min="13843" max="14080" width="9.140625" style="64"/>
    <col min="14081" max="14081" width="4.5703125" style="64" bestFit="1" customWidth="1"/>
    <col min="14082" max="14082" width="24.28515625" style="64" customWidth="1"/>
    <col min="14083" max="14083" width="10.42578125" style="64" customWidth="1"/>
    <col min="14084" max="14084" width="12.28515625" style="64" customWidth="1"/>
    <col min="14085" max="14085" width="12.140625" style="64" customWidth="1"/>
    <col min="14086" max="14086" width="7.28515625" style="64" customWidth="1"/>
    <col min="14087" max="14087" width="10.42578125" style="64" customWidth="1"/>
    <col min="14088" max="14088" width="10" style="64" customWidth="1"/>
    <col min="14089" max="14089" width="9.7109375" style="64" customWidth="1"/>
    <col min="14090" max="14090" width="10.7109375" style="64" customWidth="1"/>
    <col min="14091" max="14091" width="10.140625" style="64" customWidth="1"/>
    <col min="14092" max="14092" width="10.28515625" style="64" customWidth="1"/>
    <col min="14093" max="14093" width="9" style="64" customWidth="1"/>
    <col min="14094" max="14094" width="11" style="64" customWidth="1"/>
    <col min="14095" max="14095" width="9.7109375" style="64" customWidth="1"/>
    <col min="14096" max="14096" width="8.140625" style="64" customWidth="1"/>
    <col min="14097" max="14097" width="10.85546875" style="64" customWidth="1"/>
    <col min="14098" max="14098" width="7.7109375" style="64" customWidth="1"/>
    <col min="14099" max="14336" width="9.140625" style="64"/>
    <col min="14337" max="14337" width="4.5703125" style="64" bestFit="1" customWidth="1"/>
    <col min="14338" max="14338" width="24.28515625" style="64" customWidth="1"/>
    <col min="14339" max="14339" width="10.42578125" style="64" customWidth="1"/>
    <col min="14340" max="14340" width="12.28515625" style="64" customWidth="1"/>
    <col min="14341" max="14341" width="12.140625" style="64" customWidth="1"/>
    <col min="14342" max="14342" width="7.28515625" style="64" customWidth="1"/>
    <col min="14343" max="14343" width="10.42578125" style="64" customWidth="1"/>
    <col min="14344" max="14344" width="10" style="64" customWidth="1"/>
    <col min="14345" max="14345" width="9.7109375" style="64" customWidth="1"/>
    <col min="14346" max="14346" width="10.7109375" style="64" customWidth="1"/>
    <col min="14347" max="14347" width="10.140625" style="64" customWidth="1"/>
    <col min="14348" max="14348" width="10.28515625" style="64" customWidth="1"/>
    <col min="14349" max="14349" width="9" style="64" customWidth="1"/>
    <col min="14350" max="14350" width="11" style="64" customWidth="1"/>
    <col min="14351" max="14351" width="9.7109375" style="64" customWidth="1"/>
    <col min="14352" max="14352" width="8.140625" style="64" customWidth="1"/>
    <col min="14353" max="14353" width="10.85546875" style="64" customWidth="1"/>
    <col min="14354" max="14354" width="7.7109375" style="64" customWidth="1"/>
    <col min="14355" max="14592" width="9.140625" style="64"/>
    <col min="14593" max="14593" width="4.5703125" style="64" bestFit="1" customWidth="1"/>
    <col min="14594" max="14594" width="24.28515625" style="64" customWidth="1"/>
    <col min="14595" max="14595" width="10.42578125" style="64" customWidth="1"/>
    <col min="14596" max="14596" width="12.28515625" style="64" customWidth="1"/>
    <col min="14597" max="14597" width="12.140625" style="64" customWidth="1"/>
    <col min="14598" max="14598" width="7.28515625" style="64" customWidth="1"/>
    <col min="14599" max="14599" width="10.42578125" style="64" customWidth="1"/>
    <col min="14600" max="14600" width="10" style="64" customWidth="1"/>
    <col min="14601" max="14601" width="9.7109375" style="64" customWidth="1"/>
    <col min="14602" max="14602" width="10.7109375" style="64" customWidth="1"/>
    <col min="14603" max="14603" width="10.140625" style="64" customWidth="1"/>
    <col min="14604" max="14604" width="10.28515625" style="64" customWidth="1"/>
    <col min="14605" max="14605" width="9" style="64" customWidth="1"/>
    <col min="14606" max="14606" width="11" style="64" customWidth="1"/>
    <col min="14607" max="14607" width="9.7109375" style="64" customWidth="1"/>
    <col min="14608" max="14608" width="8.140625" style="64" customWidth="1"/>
    <col min="14609" max="14609" width="10.85546875" style="64" customWidth="1"/>
    <col min="14610" max="14610" width="7.7109375" style="64" customWidth="1"/>
    <col min="14611" max="14848" width="9.140625" style="64"/>
    <col min="14849" max="14849" width="4.5703125" style="64" bestFit="1" customWidth="1"/>
    <col min="14850" max="14850" width="24.28515625" style="64" customWidth="1"/>
    <col min="14851" max="14851" width="10.42578125" style="64" customWidth="1"/>
    <col min="14852" max="14852" width="12.28515625" style="64" customWidth="1"/>
    <col min="14853" max="14853" width="12.140625" style="64" customWidth="1"/>
    <col min="14854" max="14854" width="7.28515625" style="64" customWidth="1"/>
    <col min="14855" max="14855" width="10.42578125" style="64" customWidth="1"/>
    <col min="14856" max="14856" width="10" style="64" customWidth="1"/>
    <col min="14857" max="14857" width="9.7109375" style="64" customWidth="1"/>
    <col min="14858" max="14858" width="10.7109375" style="64" customWidth="1"/>
    <col min="14859" max="14859" width="10.140625" style="64" customWidth="1"/>
    <col min="14860" max="14860" width="10.28515625" style="64" customWidth="1"/>
    <col min="14861" max="14861" width="9" style="64" customWidth="1"/>
    <col min="14862" max="14862" width="11" style="64" customWidth="1"/>
    <col min="14863" max="14863" width="9.7109375" style="64" customWidth="1"/>
    <col min="14864" max="14864" width="8.140625" style="64" customWidth="1"/>
    <col min="14865" max="14865" width="10.85546875" style="64" customWidth="1"/>
    <col min="14866" max="14866" width="7.7109375" style="64" customWidth="1"/>
    <col min="14867" max="15104" width="9.140625" style="64"/>
    <col min="15105" max="15105" width="4.5703125" style="64" bestFit="1" customWidth="1"/>
    <col min="15106" max="15106" width="24.28515625" style="64" customWidth="1"/>
    <col min="15107" max="15107" width="10.42578125" style="64" customWidth="1"/>
    <col min="15108" max="15108" width="12.28515625" style="64" customWidth="1"/>
    <col min="15109" max="15109" width="12.140625" style="64" customWidth="1"/>
    <col min="15110" max="15110" width="7.28515625" style="64" customWidth="1"/>
    <col min="15111" max="15111" width="10.42578125" style="64" customWidth="1"/>
    <col min="15112" max="15112" width="10" style="64" customWidth="1"/>
    <col min="15113" max="15113" width="9.7109375" style="64" customWidth="1"/>
    <col min="15114" max="15114" width="10.7109375" style="64" customWidth="1"/>
    <col min="15115" max="15115" width="10.140625" style="64" customWidth="1"/>
    <col min="15116" max="15116" width="10.28515625" style="64" customWidth="1"/>
    <col min="15117" max="15117" width="9" style="64" customWidth="1"/>
    <col min="15118" max="15118" width="11" style="64" customWidth="1"/>
    <col min="15119" max="15119" width="9.7109375" style="64" customWidth="1"/>
    <col min="15120" max="15120" width="8.140625" style="64" customWidth="1"/>
    <col min="15121" max="15121" width="10.85546875" style="64" customWidth="1"/>
    <col min="15122" max="15122" width="7.7109375" style="64" customWidth="1"/>
    <col min="15123" max="15360" width="9.140625" style="64"/>
    <col min="15361" max="15361" width="4.5703125" style="64" bestFit="1" customWidth="1"/>
    <col min="15362" max="15362" width="24.28515625" style="64" customWidth="1"/>
    <col min="15363" max="15363" width="10.42578125" style="64" customWidth="1"/>
    <col min="15364" max="15364" width="12.28515625" style="64" customWidth="1"/>
    <col min="15365" max="15365" width="12.140625" style="64" customWidth="1"/>
    <col min="15366" max="15366" width="7.28515625" style="64" customWidth="1"/>
    <col min="15367" max="15367" width="10.42578125" style="64" customWidth="1"/>
    <col min="15368" max="15368" width="10" style="64" customWidth="1"/>
    <col min="15369" max="15369" width="9.7109375" style="64" customWidth="1"/>
    <col min="15370" max="15370" width="10.7109375" style="64" customWidth="1"/>
    <col min="15371" max="15371" width="10.140625" style="64" customWidth="1"/>
    <col min="15372" max="15372" width="10.28515625" style="64" customWidth="1"/>
    <col min="15373" max="15373" width="9" style="64" customWidth="1"/>
    <col min="15374" max="15374" width="11" style="64" customWidth="1"/>
    <col min="15375" max="15375" width="9.7109375" style="64" customWidth="1"/>
    <col min="15376" max="15376" width="8.140625" style="64" customWidth="1"/>
    <col min="15377" max="15377" width="10.85546875" style="64" customWidth="1"/>
    <col min="15378" max="15378" width="7.7109375" style="64" customWidth="1"/>
    <col min="15379" max="15616" width="9.140625" style="64"/>
    <col min="15617" max="15617" width="4.5703125" style="64" bestFit="1" customWidth="1"/>
    <col min="15618" max="15618" width="24.28515625" style="64" customWidth="1"/>
    <col min="15619" max="15619" width="10.42578125" style="64" customWidth="1"/>
    <col min="15620" max="15620" width="12.28515625" style="64" customWidth="1"/>
    <col min="15621" max="15621" width="12.140625" style="64" customWidth="1"/>
    <col min="15622" max="15622" width="7.28515625" style="64" customWidth="1"/>
    <col min="15623" max="15623" width="10.42578125" style="64" customWidth="1"/>
    <col min="15624" max="15624" width="10" style="64" customWidth="1"/>
    <col min="15625" max="15625" width="9.7109375" style="64" customWidth="1"/>
    <col min="15626" max="15626" width="10.7109375" style="64" customWidth="1"/>
    <col min="15627" max="15627" width="10.140625" style="64" customWidth="1"/>
    <col min="15628" max="15628" width="10.28515625" style="64" customWidth="1"/>
    <col min="15629" max="15629" width="9" style="64" customWidth="1"/>
    <col min="15630" max="15630" width="11" style="64" customWidth="1"/>
    <col min="15631" max="15631" width="9.7109375" style="64" customWidth="1"/>
    <col min="15632" max="15632" width="8.140625" style="64" customWidth="1"/>
    <col min="15633" max="15633" width="10.85546875" style="64" customWidth="1"/>
    <col min="15634" max="15634" width="7.7109375" style="64" customWidth="1"/>
    <col min="15635" max="15872" width="9.140625" style="64"/>
    <col min="15873" max="15873" width="4.5703125" style="64" bestFit="1" customWidth="1"/>
    <col min="15874" max="15874" width="24.28515625" style="64" customWidth="1"/>
    <col min="15875" max="15875" width="10.42578125" style="64" customWidth="1"/>
    <col min="15876" max="15876" width="12.28515625" style="64" customWidth="1"/>
    <col min="15877" max="15877" width="12.140625" style="64" customWidth="1"/>
    <col min="15878" max="15878" width="7.28515625" style="64" customWidth="1"/>
    <col min="15879" max="15879" width="10.42578125" style="64" customWidth="1"/>
    <col min="15880" max="15880" width="10" style="64" customWidth="1"/>
    <col min="15881" max="15881" width="9.7109375" style="64" customWidth="1"/>
    <col min="15882" max="15882" width="10.7109375" style="64" customWidth="1"/>
    <col min="15883" max="15883" width="10.140625" style="64" customWidth="1"/>
    <col min="15884" max="15884" width="10.28515625" style="64" customWidth="1"/>
    <col min="15885" max="15885" width="9" style="64" customWidth="1"/>
    <col min="15886" max="15886" width="11" style="64" customWidth="1"/>
    <col min="15887" max="15887" width="9.7109375" style="64" customWidth="1"/>
    <col min="15888" max="15888" width="8.140625" style="64" customWidth="1"/>
    <col min="15889" max="15889" width="10.85546875" style="64" customWidth="1"/>
    <col min="15890" max="15890" width="7.7109375" style="64" customWidth="1"/>
    <col min="15891" max="16128" width="9.140625" style="64"/>
    <col min="16129" max="16129" width="4.5703125" style="64" bestFit="1" customWidth="1"/>
    <col min="16130" max="16130" width="24.28515625" style="64" customWidth="1"/>
    <col min="16131" max="16131" width="10.42578125" style="64" customWidth="1"/>
    <col min="16132" max="16132" width="12.28515625" style="64" customWidth="1"/>
    <col min="16133" max="16133" width="12.140625" style="64" customWidth="1"/>
    <col min="16134" max="16134" width="7.28515625" style="64" customWidth="1"/>
    <col min="16135" max="16135" width="10.42578125" style="64" customWidth="1"/>
    <col min="16136" max="16136" width="10" style="64" customWidth="1"/>
    <col min="16137" max="16137" width="9.7109375" style="64" customWidth="1"/>
    <col min="16138" max="16138" width="10.7109375" style="64" customWidth="1"/>
    <col min="16139" max="16139" width="10.140625" style="64" customWidth="1"/>
    <col min="16140" max="16140" width="10.28515625" style="64" customWidth="1"/>
    <col min="16141" max="16141" width="9" style="64" customWidth="1"/>
    <col min="16142" max="16142" width="11" style="64" customWidth="1"/>
    <col min="16143" max="16143" width="9.7109375" style="64" customWidth="1"/>
    <col min="16144" max="16144" width="8.140625" style="64" customWidth="1"/>
    <col min="16145" max="16145" width="10.85546875" style="64" customWidth="1"/>
    <col min="16146" max="16146" width="7.7109375" style="64" customWidth="1"/>
    <col min="16147" max="16384" width="9.140625" style="64"/>
  </cols>
  <sheetData>
    <row r="1" spans="1:18" ht="36.6" customHeight="1">
      <c r="A1" s="221" t="s">
        <v>476</v>
      </c>
      <c r="B1" s="221"/>
      <c r="C1" s="221"/>
      <c r="D1" s="221"/>
      <c r="E1" s="221"/>
      <c r="F1" s="221"/>
      <c r="G1" s="221"/>
      <c r="H1" s="221"/>
      <c r="I1" s="221"/>
      <c r="J1" s="221"/>
      <c r="K1" s="221"/>
      <c r="L1" s="221"/>
      <c r="M1" s="221"/>
      <c r="N1" s="221"/>
      <c r="O1" s="221"/>
      <c r="P1" s="63"/>
      <c r="Q1" s="63"/>
      <c r="R1" s="63"/>
    </row>
    <row r="3" spans="1:18" s="65" customFormat="1" ht="15.75">
      <c r="A3" s="219" t="s">
        <v>0</v>
      </c>
      <c r="B3" s="219" t="s">
        <v>186</v>
      </c>
      <c r="C3" s="223" t="s">
        <v>463</v>
      </c>
      <c r="D3" s="224"/>
      <c r="E3" s="225"/>
      <c r="F3" s="223" t="s">
        <v>187</v>
      </c>
      <c r="G3" s="224"/>
      <c r="H3" s="224"/>
      <c r="I3" s="224"/>
      <c r="J3" s="224"/>
      <c r="K3" s="225"/>
      <c r="L3" s="223" t="s">
        <v>188</v>
      </c>
      <c r="M3" s="224"/>
      <c r="N3" s="224"/>
      <c r="O3" s="225"/>
    </row>
    <row r="4" spans="1:18" s="65" customFormat="1" ht="15.75">
      <c r="A4" s="222"/>
      <c r="B4" s="222"/>
      <c r="C4" s="219" t="s">
        <v>189</v>
      </c>
      <c r="D4" s="223" t="s">
        <v>190</v>
      </c>
      <c r="E4" s="225"/>
      <c r="F4" s="219" t="s">
        <v>189</v>
      </c>
      <c r="G4" s="219" t="s">
        <v>191</v>
      </c>
      <c r="H4" s="223" t="s">
        <v>192</v>
      </c>
      <c r="I4" s="225"/>
      <c r="J4" s="223" t="s">
        <v>193</v>
      </c>
      <c r="K4" s="225"/>
      <c r="L4" s="219" t="s">
        <v>194</v>
      </c>
      <c r="M4" s="219" t="s">
        <v>191</v>
      </c>
      <c r="N4" s="219" t="s">
        <v>195</v>
      </c>
      <c r="O4" s="219" t="s">
        <v>191</v>
      </c>
    </row>
    <row r="5" spans="1:18" s="65" customFormat="1" ht="34.5">
      <c r="A5" s="220"/>
      <c r="B5" s="220"/>
      <c r="C5" s="220"/>
      <c r="D5" s="66" t="s">
        <v>458</v>
      </c>
      <c r="E5" s="66" t="s">
        <v>459</v>
      </c>
      <c r="F5" s="220"/>
      <c r="G5" s="220"/>
      <c r="H5" s="66" t="s">
        <v>458</v>
      </c>
      <c r="I5" s="66" t="s">
        <v>191</v>
      </c>
      <c r="J5" s="66" t="s">
        <v>459</v>
      </c>
      <c r="K5" s="66" t="s">
        <v>191</v>
      </c>
      <c r="L5" s="220"/>
      <c r="M5" s="220"/>
      <c r="N5" s="220"/>
      <c r="O5" s="220"/>
    </row>
    <row r="6" spans="1:18" s="65" customFormat="1" ht="15.75">
      <c r="A6" s="67">
        <v>1</v>
      </c>
      <c r="B6" s="68" t="s">
        <v>196</v>
      </c>
      <c r="C6" s="69">
        <v>21</v>
      </c>
      <c r="D6" s="70">
        <v>34.384</v>
      </c>
      <c r="E6" s="71">
        <v>1170</v>
      </c>
      <c r="F6" s="69">
        <v>-7</v>
      </c>
      <c r="G6" s="72">
        <v>-25</v>
      </c>
      <c r="H6" s="73">
        <v>-143.81200000000001</v>
      </c>
      <c r="I6" s="72">
        <v>-80.704392915665892</v>
      </c>
      <c r="J6" s="74">
        <v>-12608</v>
      </c>
      <c r="K6" s="72">
        <v>-91.508201480621281</v>
      </c>
      <c r="L6" s="75">
        <v>19</v>
      </c>
      <c r="M6" s="76">
        <v>90.476190476190482</v>
      </c>
      <c r="N6" s="75">
        <v>2</v>
      </c>
      <c r="O6" s="76">
        <v>9.5238095238095237</v>
      </c>
    </row>
    <row r="7" spans="1:18" s="65" customFormat="1" ht="15.75">
      <c r="A7" s="67">
        <v>2</v>
      </c>
      <c r="B7" s="68" t="s">
        <v>197</v>
      </c>
      <c r="C7" s="69">
        <v>36</v>
      </c>
      <c r="D7" s="70">
        <v>191.38000000000002</v>
      </c>
      <c r="E7" s="71">
        <v>17368</v>
      </c>
      <c r="F7" s="69">
        <v>-5</v>
      </c>
      <c r="G7" s="72">
        <v>-12.195121951219512</v>
      </c>
      <c r="H7" s="73">
        <v>-154.148</v>
      </c>
      <c r="I7" s="72">
        <v>-44.612303489152829</v>
      </c>
      <c r="J7" s="74">
        <v>-30924</v>
      </c>
      <c r="K7" s="72">
        <v>-64.035451006377869</v>
      </c>
      <c r="L7" s="75">
        <v>32</v>
      </c>
      <c r="M7" s="76">
        <v>88.888888888888886</v>
      </c>
      <c r="N7" s="75">
        <v>4</v>
      </c>
      <c r="O7" s="76">
        <v>11.111111111111111</v>
      </c>
    </row>
    <row r="8" spans="1:18" s="65" customFormat="1" ht="15.75">
      <c r="A8" s="67">
        <v>3</v>
      </c>
      <c r="B8" s="68" t="s">
        <v>198</v>
      </c>
      <c r="C8" s="69">
        <v>16</v>
      </c>
      <c r="D8" s="70">
        <v>155.71800000000002</v>
      </c>
      <c r="E8" s="71">
        <v>8286</v>
      </c>
      <c r="F8" s="69">
        <v>4</v>
      </c>
      <c r="G8" s="72">
        <v>33.333333333333329</v>
      </c>
      <c r="H8" s="73">
        <v>139.91800000000001</v>
      </c>
      <c r="I8" s="72">
        <v>885.55696202531658</v>
      </c>
      <c r="J8" s="74">
        <v>6716</v>
      </c>
      <c r="K8" s="72">
        <v>427.77070063694271</v>
      </c>
      <c r="L8" s="75">
        <v>10</v>
      </c>
      <c r="M8" s="76">
        <v>62.5</v>
      </c>
      <c r="N8" s="75">
        <v>6</v>
      </c>
      <c r="O8" s="76">
        <v>37.5</v>
      </c>
    </row>
    <row r="9" spans="1:18" s="65" customFormat="1" ht="15.75">
      <c r="A9" s="67">
        <v>4</v>
      </c>
      <c r="B9" s="68" t="s">
        <v>199</v>
      </c>
      <c r="C9" s="69">
        <v>25</v>
      </c>
      <c r="D9" s="77">
        <v>157.22399999999999</v>
      </c>
      <c r="E9" s="78">
        <v>9173</v>
      </c>
      <c r="F9" s="69">
        <v>-5</v>
      </c>
      <c r="G9" s="72">
        <v>-16.666666666666664</v>
      </c>
      <c r="H9" s="73">
        <v>-2.8640000000000043</v>
      </c>
      <c r="I9" s="72">
        <v>-1.7890160411773552</v>
      </c>
      <c r="J9" s="74">
        <v>-8902</v>
      </c>
      <c r="K9" s="72">
        <v>-49.250345781466116</v>
      </c>
      <c r="L9" s="75">
        <v>19</v>
      </c>
      <c r="M9" s="76">
        <v>76</v>
      </c>
      <c r="N9" s="75">
        <v>6</v>
      </c>
      <c r="O9" s="76">
        <v>24</v>
      </c>
    </row>
    <row r="10" spans="1:18" s="65" customFormat="1" ht="15.75">
      <c r="A10" s="67">
        <v>5</v>
      </c>
      <c r="B10" s="68" t="s">
        <v>200</v>
      </c>
      <c r="C10" s="69">
        <v>16</v>
      </c>
      <c r="D10" s="77">
        <v>162.45599999999999</v>
      </c>
      <c r="E10" s="78">
        <v>22240</v>
      </c>
      <c r="F10" s="69">
        <v>-9</v>
      </c>
      <c r="G10" s="72">
        <v>-36</v>
      </c>
      <c r="H10" s="73">
        <v>72.843999999999966</v>
      </c>
      <c r="I10" s="72">
        <v>81.288220327634633</v>
      </c>
      <c r="J10" s="74">
        <v>5442</v>
      </c>
      <c r="K10" s="72">
        <v>32.396713894511251</v>
      </c>
      <c r="L10" s="75">
        <v>12</v>
      </c>
      <c r="M10" s="76">
        <v>75</v>
      </c>
      <c r="N10" s="75">
        <v>4</v>
      </c>
      <c r="O10" s="76">
        <v>25</v>
      </c>
    </row>
    <row r="11" spans="1:18" s="65" customFormat="1" ht="15.75">
      <c r="A11" s="67">
        <v>6</v>
      </c>
      <c r="B11" s="68" t="s">
        <v>201</v>
      </c>
      <c r="C11" s="69">
        <v>14</v>
      </c>
      <c r="D11" s="77">
        <v>417.83000000000004</v>
      </c>
      <c r="E11" s="78">
        <v>67900</v>
      </c>
      <c r="F11" s="69">
        <v>-20</v>
      </c>
      <c r="G11" s="72">
        <v>-58.82352941176471</v>
      </c>
      <c r="H11" s="73">
        <v>195.73699999999999</v>
      </c>
      <c r="I11" s="72">
        <v>88.132899280931838</v>
      </c>
      <c r="J11" s="74">
        <v>-21134</v>
      </c>
      <c r="K11" s="72">
        <v>-23.736999348563469</v>
      </c>
      <c r="L11" s="75">
        <v>11</v>
      </c>
      <c r="M11" s="76">
        <v>78.571428571428569</v>
      </c>
      <c r="N11" s="75">
        <v>3</v>
      </c>
      <c r="O11" s="76">
        <v>21.428571428571427</v>
      </c>
    </row>
    <row r="12" spans="1:18" s="65" customFormat="1" ht="15.75">
      <c r="A12" s="67">
        <v>7</v>
      </c>
      <c r="B12" s="68" t="s">
        <v>202</v>
      </c>
      <c r="C12" s="69">
        <v>8</v>
      </c>
      <c r="D12" s="70">
        <v>22.251999999999999</v>
      </c>
      <c r="E12" s="71">
        <v>282</v>
      </c>
      <c r="F12" s="69">
        <v>-6</v>
      </c>
      <c r="G12" s="72">
        <v>-42.857142857142854</v>
      </c>
      <c r="H12" s="73">
        <v>-10.375000000000004</v>
      </c>
      <c r="I12" s="72">
        <v>-31.798816930762875</v>
      </c>
      <c r="J12" s="74">
        <v>-4450</v>
      </c>
      <c r="K12" s="72">
        <v>-94.040574809805577</v>
      </c>
      <c r="L12" s="75">
        <v>6</v>
      </c>
      <c r="M12" s="76">
        <v>75</v>
      </c>
      <c r="N12" s="75">
        <v>2</v>
      </c>
      <c r="O12" s="76">
        <v>25</v>
      </c>
    </row>
    <row r="13" spans="1:18" s="65" customFormat="1" ht="15.75">
      <c r="A13" s="67">
        <v>8</v>
      </c>
      <c r="B13" s="68" t="s">
        <v>203</v>
      </c>
      <c r="C13" s="69">
        <v>4</v>
      </c>
      <c r="D13" s="70">
        <v>13.579000000000001</v>
      </c>
      <c r="E13" s="71">
        <v>1719</v>
      </c>
      <c r="F13" s="69">
        <v>-2</v>
      </c>
      <c r="G13" s="72">
        <v>-33.333333333333329</v>
      </c>
      <c r="H13" s="73">
        <v>-7.6919999999999966</v>
      </c>
      <c r="I13" s="72">
        <v>-36.161910582483181</v>
      </c>
      <c r="J13" s="74">
        <v>-27957</v>
      </c>
      <c r="K13" s="72">
        <v>-94.207440355843104</v>
      </c>
      <c r="L13" s="75">
        <v>1</v>
      </c>
      <c r="M13" s="76">
        <v>25</v>
      </c>
      <c r="N13" s="75">
        <v>3</v>
      </c>
      <c r="O13" s="76">
        <v>75</v>
      </c>
    </row>
    <row r="14" spans="1:18" s="65" customFormat="1" ht="15.75">
      <c r="A14" s="67">
        <v>9</v>
      </c>
      <c r="B14" s="68" t="s">
        <v>204</v>
      </c>
      <c r="C14" s="69">
        <v>19</v>
      </c>
      <c r="D14" s="70">
        <v>146.435</v>
      </c>
      <c r="E14" s="71">
        <v>17440</v>
      </c>
      <c r="F14" s="69">
        <v>-9</v>
      </c>
      <c r="G14" s="72">
        <v>-32.142857142857146</v>
      </c>
      <c r="H14" s="73">
        <v>-58.990000000000009</v>
      </c>
      <c r="I14" s="72">
        <v>-28.716076426919802</v>
      </c>
      <c r="J14" s="74">
        <v>3655</v>
      </c>
      <c r="K14" s="72">
        <v>26.514327167210737</v>
      </c>
      <c r="L14" s="75">
        <v>12</v>
      </c>
      <c r="M14" s="76">
        <v>63.157894736842103</v>
      </c>
      <c r="N14" s="75">
        <v>7</v>
      </c>
      <c r="O14" s="76">
        <v>36.84210526315789</v>
      </c>
    </row>
    <row r="15" spans="1:18" s="65" customFormat="1" ht="15.75">
      <c r="A15" s="67">
        <v>10</v>
      </c>
      <c r="B15" s="68" t="s">
        <v>205</v>
      </c>
      <c r="C15" s="69">
        <v>15</v>
      </c>
      <c r="D15" s="70">
        <v>4.6349999999999998</v>
      </c>
      <c r="E15" s="71">
        <v>2896</v>
      </c>
      <c r="F15" s="69">
        <v>-6</v>
      </c>
      <c r="G15" s="72">
        <v>-28.571428571428569</v>
      </c>
      <c r="H15" s="73">
        <v>-13.052000000000001</v>
      </c>
      <c r="I15" s="72">
        <v>-73.794312206705499</v>
      </c>
      <c r="J15" s="74">
        <v>-4174</v>
      </c>
      <c r="K15" s="72">
        <v>-59.038189533239041</v>
      </c>
      <c r="L15" s="75">
        <v>14</v>
      </c>
      <c r="M15" s="76">
        <v>93.333333333333329</v>
      </c>
      <c r="N15" s="75">
        <v>1</v>
      </c>
      <c r="O15" s="76">
        <v>6.666666666666667</v>
      </c>
    </row>
    <row r="16" spans="1:18" s="65" customFormat="1" ht="15.75">
      <c r="A16" s="67">
        <v>11</v>
      </c>
      <c r="B16" s="68" t="s">
        <v>206</v>
      </c>
      <c r="C16" s="79">
        <v>7</v>
      </c>
      <c r="D16" s="77">
        <v>1.3780000000000001</v>
      </c>
      <c r="E16" s="78">
        <v>0</v>
      </c>
      <c r="F16" s="69">
        <v>-4</v>
      </c>
      <c r="G16" s="72">
        <v>-36.363636363636367</v>
      </c>
      <c r="H16" s="73">
        <v>-19.659999999999997</v>
      </c>
      <c r="I16" s="72">
        <v>-93.449947713661004</v>
      </c>
      <c r="J16" s="74">
        <v>-20650</v>
      </c>
      <c r="K16" s="72">
        <v>-100</v>
      </c>
      <c r="L16" s="80">
        <v>7</v>
      </c>
      <c r="M16" s="76">
        <v>100</v>
      </c>
      <c r="N16" s="80">
        <v>0</v>
      </c>
      <c r="O16" s="76">
        <v>0</v>
      </c>
    </row>
    <row r="17" spans="1:15" s="65" customFormat="1" ht="15.75">
      <c r="A17" s="67">
        <v>12</v>
      </c>
      <c r="B17" s="68" t="s">
        <v>207</v>
      </c>
      <c r="C17" s="69">
        <v>5</v>
      </c>
      <c r="D17" s="70">
        <v>15.676</v>
      </c>
      <c r="E17" s="71">
        <v>8600</v>
      </c>
      <c r="F17" s="69">
        <v>2</v>
      </c>
      <c r="G17" s="72">
        <v>66.666666666666657</v>
      </c>
      <c r="H17" s="73">
        <v>14.231999999999999</v>
      </c>
      <c r="I17" s="72">
        <v>985.59556786703604</v>
      </c>
      <c r="J17" s="74">
        <v>8600</v>
      </c>
      <c r="K17" s="72">
        <v>0</v>
      </c>
      <c r="L17" s="75">
        <v>5</v>
      </c>
      <c r="M17" s="76">
        <v>100</v>
      </c>
      <c r="N17" s="75">
        <v>0</v>
      </c>
      <c r="O17" s="76">
        <v>0</v>
      </c>
    </row>
    <row r="18" spans="1:15" s="65" customFormat="1" ht="31.5">
      <c r="A18" s="67">
        <v>13</v>
      </c>
      <c r="B18" s="68" t="s">
        <v>208</v>
      </c>
      <c r="C18" s="69">
        <v>3</v>
      </c>
      <c r="D18" s="77">
        <v>3.2750000000000004</v>
      </c>
      <c r="E18" s="78">
        <v>0</v>
      </c>
      <c r="F18" s="69">
        <v>-2</v>
      </c>
      <c r="G18" s="72">
        <v>-40</v>
      </c>
      <c r="H18" s="73">
        <v>-2.8049999999999997</v>
      </c>
      <c r="I18" s="72">
        <v>-46.13486842105263</v>
      </c>
      <c r="J18" s="74">
        <v>0</v>
      </c>
      <c r="K18" s="72">
        <v>0</v>
      </c>
      <c r="L18" s="75">
        <v>1</v>
      </c>
      <c r="M18" s="76">
        <v>33.333333333333329</v>
      </c>
      <c r="N18" s="75">
        <v>2</v>
      </c>
      <c r="O18" s="76">
        <v>66.666666666666657</v>
      </c>
    </row>
    <row r="19" spans="1:15" s="65" customFormat="1" ht="31.5">
      <c r="A19" s="67">
        <v>14</v>
      </c>
      <c r="B19" s="68" t="s">
        <v>209</v>
      </c>
      <c r="C19" s="69">
        <v>1</v>
      </c>
      <c r="D19" s="77">
        <v>0</v>
      </c>
      <c r="E19" s="78">
        <v>0</v>
      </c>
      <c r="F19" s="69">
        <v>-1</v>
      </c>
      <c r="G19" s="72">
        <v>-50</v>
      </c>
      <c r="H19" s="73">
        <v>-3.7</v>
      </c>
      <c r="I19" s="72">
        <v>-100</v>
      </c>
      <c r="J19" s="74">
        <v>0</v>
      </c>
      <c r="K19" s="72">
        <v>0</v>
      </c>
      <c r="L19" s="75">
        <v>1</v>
      </c>
      <c r="M19" s="76">
        <v>100</v>
      </c>
      <c r="N19" s="75">
        <v>0</v>
      </c>
      <c r="O19" s="76">
        <v>0</v>
      </c>
    </row>
    <row r="20" spans="1:15" s="65" customFormat="1" ht="31.5">
      <c r="A20" s="67">
        <v>15</v>
      </c>
      <c r="B20" s="68" t="s">
        <v>210</v>
      </c>
      <c r="C20" s="69">
        <v>8</v>
      </c>
      <c r="D20" s="77">
        <v>76.239000000000004</v>
      </c>
      <c r="E20" s="78">
        <v>4529</v>
      </c>
      <c r="F20" s="69">
        <v>2</v>
      </c>
      <c r="G20" s="72">
        <v>33.333333333333329</v>
      </c>
      <c r="H20" s="73">
        <v>35.724000000000011</v>
      </c>
      <c r="I20" s="72">
        <v>88.174750092558355</v>
      </c>
      <c r="J20" s="74">
        <v>-26</v>
      </c>
      <c r="K20" s="72">
        <v>-0.570801317233809</v>
      </c>
      <c r="L20" s="75">
        <v>5</v>
      </c>
      <c r="M20" s="76">
        <v>62.5</v>
      </c>
      <c r="N20" s="75">
        <v>3</v>
      </c>
      <c r="O20" s="76">
        <v>37.5</v>
      </c>
    </row>
    <row r="21" spans="1:15" s="65" customFormat="1" ht="15.75">
      <c r="A21" s="67">
        <v>16</v>
      </c>
      <c r="B21" s="68" t="s">
        <v>211</v>
      </c>
      <c r="C21" s="69">
        <v>2</v>
      </c>
      <c r="D21" s="81">
        <v>0</v>
      </c>
      <c r="E21" s="82">
        <v>0</v>
      </c>
      <c r="F21" s="69">
        <v>2</v>
      </c>
      <c r="G21" s="72">
        <v>0</v>
      </c>
      <c r="H21" s="73">
        <v>0</v>
      </c>
      <c r="I21" s="72"/>
      <c r="J21" s="74">
        <v>0</v>
      </c>
      <c r="K21" s="72"/>
      <c r="L21" s="75">
        <v>2</v>
      </c>
      <c r="M21" s="76">
        <v>100</v>
      </c>
      <c r="N21" s="75">
        <v>0</v>
      </c>
      <c r="O21" s="76"/>
    </row>
    <row r="22" spans="1:15" s="65" customFormat="1" ht="15.75">
      <c r="A22" s="226" t="s">
        <v>212</v>
      </c>
      <c r="B22" s="227"/>
      <c r="C22" s="83">
        <v>200</v>
      </c>
      <c r="D22" s="84">
        <v>1402.461</v>
      </c>
      <c r="E22" s="85">
        <v>161603</v>
      </c>
      <c r="F22" s="86">
        <v>-66</v>
      </c>
      <c r="G22" s="87">
        <v>-24.81203007518797</v>
      </c>
      <c r="H22" s="88">
        <v>41.357000000000198</v>
      </c>
      <c r="I22" s="89">
        <v>3.0384893439443426</v>
      </c>
      <c r="J22" s="90">
        <v>-106412</v>
      </c>
      <c r="K22" s="89">
        <v>-39.70374792455646</v>
      </c>
      <c r="L22" s="86">
        <v>157</v>
      </c>
      <c r="M22" s="91">
        <v>78.5</v>
      </c>
      <c r="N22" s="86">
        <v>43</v>
      </c>
      <c r="O22" s="91">
        <v>21.5</v>
      </c>
    </row>
  </sheetData>
  <mergeCells count="17">
    <mergeCell ref="A22:B22"/>
    <mergeCell ref="H4:I4"/>
    <mergeCell ref="J4:K4"/>
    <mergeCell ref="L4:L5"/>
    <mergeCell ref="M4:M5"/>
    <mergeCell ref="N4:N5"/>
    <mergeCell ref="O4:O5"/>
    <mergeCell ref="A1:O1"/>
    <mergeCell ref="A3:A5"/>
    <mergeCell ref="B3:B5"/>
    <mergeCell ref="C3:E3"/>
    <mergeCell ref="F3:K3"/>
    <mergeCell ref="L3:O3"/>
    <mergeCell ref="C4:C5"/>
    <mergeCell ref="D4:E4"/>
    <mergeCell ref="F4:F5"/>
    <mergeCell ref="G4:G5"/>
  </mergeCells>
  <printOptions horizontalCentered="1"/>
  <pageMargins left="0.37" right="0.44" top="0.43" bottom="0.33" header="0.2" footer="0.2"/>
  <pageSetup paperSize="9"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12"/>
  <sheetViews>
    <sheetView zoomScale="85" zoomScaleNormal="85" workbookViewId="0">
      <pane xSplit="2" ySplit="1" topLeftCell="C2" activePane="bottomRight" state="frozen"/>
      <selection pane="topRight" activeCell="C1" sqref="C1"/>
      <selection pane="bottomLeft" activeCell="A5" sqref="A5"/>
      <selection pane="bottomRight" activeCell="A2" sqref="A2"/>
    </sheetView>
  </sheetViews>
  <sheetFormatPr defaultRowHeight="15"/>
  <cols>
    <col min="1" max="1" width="9.140625" style="174"/>
    <col min="2" max="2" width="33" style="174" customWidth="1"/>
    <col min="3" max="4" width="11.85546875" style="174" bestFit="1" customWidth="1"/>
    <col min="5" max="5" width="13.28515625" style="174" customWidth="1"/>
    <col min="6" max="6" width="9.140625" style="174"/>
    <col min="7" max="7" width="9" style="174" bestFit="1" customWidth="1"/>
    <col min="8" max="8" width="9.5703125" style="174" customWidth="1"/>
    <col min="9" max="9" width="11.5703125" style="174" hidden="1" customWidth="1"/>
    <col min="10" max="16384" width="9.140625" style="174"/>
  </cols>
  <sheetData>
    <row r="1" spans="1:12" ht="39" customHeight="1">
      <c r="A1" s="228" t="s">
        <v>478</v>
      </c>
      <c r="B1" s="229"/>
      <c r="C1" s="229"/>
      <c r="D1" s="229"/>
      <c r="E1" s="229"/>
      <c r="F1" s="229"/>
      <c r="G1" s="229"/>
      <c r="H1" s="230"/>
      <c r="I1" s="173"/>
      <c r="J1" s="173"/>
      <c r="K1" s="173"/>
      <c r="L1" s="173"/>
    </row>
    <row r="2" spans="1:12" ht="18.75">
      <c r="A2" s="175"/>
      <c r="B2" s="175"/>
      <c r="C2" s="175"/>
      <c r="D2" s="175"/>
      <c r="E2" s="175"/>
      <c r="F2" s="175"/>
      <c r="G2" s="175"/>
      <c r="H2" s="175"/>
      <c r="I2" s="173"/>
      <c r="J2" s="173"/>
      <c r="K2" s="173"/>
      <c r="L2" s="173"/>
    </row>
    <row r="3" spans="1:12" ht="15.75">
      <c r="A3" s="231" t="s">
        <v>213</v>
      </c>
      <c r="B3" s="231" t="s">
        <v>214</v>
      </c>
      <c r="C3" s="232" t="s">
        <v>215</v>
      </c>
      <c r="D3" s="232"/>
      <c r="E3" s="233" t="s">
        <v>216</v>
      </c>
      <c r="F3" s="232" t="s">
        <v>217</v>
      </c>
      <c r="G3" s="232"/>
      <c r="H3" s="234" t="s">
        <v>218</v>
      </c>
      <c r="I3" s="176"/>
      <c r="J3" s="176"/>
      <c r="K3" s="176"/>
      <c r="L3" s="176"/>
    </row>
    <row r="4" spans="1:12" ht="26.25" thickBot="1">
      <c r="A4" s="231"/>
      <c r="B4" s="231"/>
      <c r="C4" s="177" t="s">
        <v>219</v>
      </c>
      <c r="D4" s="178" t="s">
        <v>220</v>
      </c>
      <c r="E4" s="233"/>
      <c r="F4" s="179" t="s">
        <v>221</v>
      </c>
      <c r="G4" s="180" t="s">
        <v>222</v>
      </c>
      <c r="H4" s="234"/>
      <c r="I4" s="176"/>
      <c r="J4" s="176"/>
      <c r="K4" s="176"/>
      <c r="L4" s="176"/>
    </row>
    <row r="5" spans="1:12" ht="15.75">
      <c r="A5" s="177" t="s">
        <v>223</v>
      </c>
      <c r="B5" s="181" t="s">
        <v>224</v>
      </c>
      <c r="C5" s="182">
        <v>12623000</v>
      </c>
      <c r="D5" s="182">
        <v>14500000</v>
      </c>
      <c r="E5" s="182">
        <f>E6+E35+E36</f>
        <v>13100491.338703999</v>
      </c>
      <c r="F5" s="183">
        <f>E5/C5</f>
        <v>1.0378270885450367</v>
      </c>
      <c r="G5" s="183">
        <f>E5/D5</f>
        <v>0.90348216128993097</v>
      </c>
      <c r="H5" s="184">
        <f>E5/I5</f>
        <v>0.97821312393965854</v>
      </c>
      <c r="I5" s="185">
        <v>13392267</v>
      </c>
      <c r="J5" s="186"/>
      <c r="K5" s="187"/>
      <c r="L5" s="187"/>
    </row>
    <row r="6" spans="1:12" ht="15.75">
      <c r="A6" s="188" t="s">
        <v>225</v>
      </c>
      <c r="B6" s="181" t="s">
        <v>226</v>
      </c>
      <c r="C6" s="189">
        <v>12308000</v>
      </c>
      <c r="D6" s="189">
        <v>14140000</v>
      </c>
      <c r="E6" s="189">
        <f>E8+E30+E34</f>
        <v>12787150.338703999</v>
      </c>
      <c r="F6" s="190">
        <f t="shared" ref="F6:F36" si="0">E6/C6</f>
        <v>1.0389299917699057</v>
      </c>
      <c r="G6" s="190">
        <f t="shared" ref="G6:G36" si="1">E6/D6</f>
        <v>0.90432463498613858</v>
      </c>
      <c r="H6" s="191">
        <v>0.93979158447517364</v>
      </c>
      <c r="I6" s="185"/>
      <c r="J6" s="187"/>
      <c r="K6" s="187"/>
      <c r="L6" s="187"/>
    </row>
    <row r="7" spans="1:12" ht="15.75">
      <c r="A7" s="188" t="s">
        <v>227</v>
      </c>
      <c r="B7" s="181" t="s">
        <v>228</v>
      </c>
      <c r="C7" s="189">
        <v>12308000</v>
      </c>
      <c r="D7" s="189">
        <v>14140000</v>
      </c>
      <c r="E7" s="189">
        <f>E6</f>
        <v>12787150.338703999</v>
      </c>
      <c r="F7" s="190">
        <f t="shared" si="0"/>
        <v>1.0389299917699057</v>
      </c>
      <c r="G7" s="190">
        <f t="shared" si="1"/>
        <v>0.90432463498613858</v>
      </c>
      <c r="H7" s="191">
        <v>0.93979158447517364</v>
      </c>
      <c r="I7" s="185"/>
      <c r="J7" s="187"/>
      <c r="K7" s="187"/>
      <c r="L7" s="187"/>
    </row>
    <row r="8" spans="1:12" ht="15.75">
      <c r="A8" s="188" t="s">
        <v>229</v>
      </c>
      <c r="B8" s="181" t="s">
        <v>230</v>
      </c>
      <c r="C8" s="189">
        <v>11996000</v>
      </c>
      <c r="D8" s="189">
        <v>13748000</v>
      </c>
      <c r="E8" s="189">
        <f>E9+E23+E27+E28+E29</f>
        <v>12193599.673721999</v>
      </c>
      <c r="F8" s="190">
        <f t="shared" si="0"/>
        <v>1.0164721301868955</v>
      </c>
      <c r="G8" s="190">
        <f t="shared" si="1"/>
        <v>0.88693625790820474</v>
      </c>
      <c r="H8" s="191">
        <v>0.92320411526485502</v>
      </c>
      <c r="I8" s="192"/>
      <c r="J8" s="193"/>
      <c r="K8" s="194"/>
      <c r="L8" s="194"/>
    </row>
    <row r="9" spans="1:12" ht="15.75">
      <c r="A9" s="188">
        <v>1</v>
      </c>
      <c r="B9" s="181" t="s">
        <v>231</v>
      </c>
      <c r="C9" s="195">
        <v>7368000</v>
      </c>
      <c r="D9" s="195">
        <v>8600000</v>
      </c>
      <c r="E9" s="195">
        <f>E10+E11+E12+E13+E14+E15+E16+E17+E19</f>
        <v>7905014</v>
      </c>
      <c r="F9" s="183">
        <f t="shared" si="0"/>
        <v>1.0728846362649294</v>
      </c>
      <c r="G9" s="183">
        <f t="shared" si="1"/>
        <v>0.91918767441860461</v>
      </c>
      <c r="H9" s="196">
        <f>E9/I9</f>
        <v>0.94512690204210414</v>
      </c>
      <c r="I9" s="192">
        <v>8363971</v>
      </c>
      <c r="J9" s="194"/>
      <c r="K9" s="194"/>
      <c r="L9" s="194"/>
    </row>
    <row r="10" spans="1:12" ht="15.75">
      <c r="A10" s="197" t="s">
        <v>232</v>
      </c>
      <c r="B10" s="198" t="s">
        <v>233</v>
      </c>
      <c r="C10" s="199">
        <v>986000</v>
      </c>
      <c r="D10" s="199">
        <v>959000</v>
      </c>
      <c r="E10" s="199">
        <v>1178787</v>
      </c>
      <c r="F10" s="190">
        <f t="shared" si="0"/>
        <v>1.1955243407707912</v>
      </c>
      <c r="G10" s="190">
        <f t="shared" si="1"/>
        <v>1.2291835245046925</v>
      </c>
      <c r="H10" s="191">
        <f t="shared" ref="H10:H17" si="2">E10/I10</f>
        <v>1.2733992941565364</v>
      </c>
      <c r="I10" s="185">
        <v>925701</v>
      </c>
      <c r="J10" s="187"/>
      <c r="K10" s="187"/>
      <c r="L10" s="187"/>
    </row>
    <row r="11" spans="1:12" ht="15.75">
      <c r="A11" s="197" t="s">
        <v>234</v>
      </c>
      <c r="B11" s="198" t="s">
        <v>235</v>
      </c>
      <c r="C11" s="199">
        <v>64000</v>
      </c>
      <c r="D11" s="199">
        <v>65000</v>
      </c>
      <c r="E11" s="199">
        <v>98888</v>
      </c>
      <c r="F11" s="190">
        <f t="shared" si="0"/>
        <v>1.5451250000000001</v>
      </c>
      <c r="G11" s="190">
        <f t="shared" si="1"/>
        <v>1.5213538461538461</v>
      </c>
      <c r="H11" s="191">
        <f t="shared" si="2"/>
        <v>1.4026865629299707</v>
      </c>
      <c r="I11" s="185">
        <v>70499</v>
      </c>
      <c r="J11" s="187"/>
      <c r="K11" s="187"/>
      <c r="L11" s="187"/>
    </row>
    <row r="12" spans="1:12" ht="15.75">
      <c r="A12" s="197" t="s">
        <v>236</v>
      </c>
      <c r="B12" s="198" t="s">
        <v>237</v>
      </c>
      <c r="C12" s="199">
        <v>90000</v>
      </c>
      <c r="D12" s="199">
        <v>91000</v>
      </c>
      <c r="E12" s="199">
        <v>126228</v>
      </c>
      <c r="F12" s="190">
        <f t="shared" si="0"/>
        <v>1.4025333333333334</v>
      </c>
      <c r="G12" s="190">
        <f t="shared" si="1"/>
        <v>1.3871208791208791</v>
      </c>
      <c r="H12" s="191">
        <f t="shared" si="2"/>
        <v>1.2331649749416282</v>
      </c>
      <c r="I12" s="185">
        <v>102361</v>
      </c>
      <c r="J12" s="187"/>
      <c r="K12" s="187"/>
      <c r="L12" s="187"/>
    </row>
    <row r="13" spans="1:12" ht="15.75">
      <c r="A13" s="197" t="s">
        <v>238</v>
      </c>
      <c r="B13" s="198" t="s">
        <v>239</v>
      </c>
      <c r="C13" s="199">
        <v>2863000</v>
      </c>
      <c r="D13" s="199">
        <v>3088000</v>
      </c>
      <c r="E13" s="199">
        <v>3808246</v>
      </c>
      <c r="F13" s="190">
        <f t="shared" si="0"/>
        <v>1.3301592734893468</v>
      </c>
      <c r="G13" s="190">
        <f t="shared" si="1"/>
        <v>1.2332402849740933</v>
      </c>
      <c r="H13" s="191">
        <f t="shared" si="2"/>
        <v>1.3228409091303821</v>
      </c>
      <c r="I13" s="185">
        <v>2878839</v>
      </c>
      <c r="J13" s="187"/>
      <c r="K13" s="187"/>
      <c r="L13" s="187"/>
    </row>
    <row r="14" spans="1:12" ht="15.75">
      <c r="A14" s="197" t="s">
        <v>240</v>
      </c>
      <c r="B14" s="198" t="s">
        <v>241</v>
      </c>
      <c r="C14" s="199">
        <v>1370000</v>
      </c>
      <c r="D14" s="199">
        <v>2059000</v>
      </c>
      <c r="E14" s="199">
        <v>1317354</v>
      </c>
      <c r="F14" s="190">
        <f t="shared" si="0"/>
        <v>0.96157226277372265</v>
      </c>
      <c r="G14" s="190">
        <f t="shared" si="1"/>
        <v>0.6398028169014085</v>
      </c>
      <c r="H14" s="191">
        <f t="shared" si="2"/>
        <v>0.55258531625435248</v>
      </c>
      <c r="I14" s="185">
        <v>2383983</v>
      </c>
      <c r="J14" s="187"/>
      <c r="K14" s="187"/>
      <c r="L14" s="187"/>
    </row>
    <row r="15" spans="1:12" ht="15.75">
      <c r="A15" s="197" t="s">
        <v>242</v>
      </c>
      <c r="B15" s="198" t="s">
        <v>243</v>
      </c>
      <c r="C15" s="199">
        <v>850000</v>
      </c>
      <c r="D15" s="199">
        <v>850000</v>
      </c>
      <c r="E15" s="199">
        <v>437920</v>
      </c>
      <c r="F15" s="190">
        <f t="shared" si="0"/>
        <v>0.51519999999999999</v>
      </c>
      <c r="G15" s="190">
        <f t="shared" si="1"/>
        <v>0.51519999999999999</v>
      </c>
      <c r="H15" s="191">
        <f t="shared" si="2"/>
        <v>0.9450191843728285</v>
      </c>
      <c r="I15" s="185">
        <v>463398</v>
      </c>
      <c r="J15" s="187"/>
      <c r="K15" s="187"/>
      <c r="L15" s="187"/>
    </row>
    <row r="16" spans="1:12" ht="15.75">
      <c r="A16" s="197" t="s">
        <v>244</v>
      </c>
      <c r="B16" s="200" t="s">
        <v>245</v>
      </c>
      <c r="C16" s="199">
        <v>830000</v>
      </c>
      <c r="D16" s="199">
        <v>1150000</v>
      </c>
      <c r="E16" s="199">
        <v>583566</v>
      </c>
      <c r="F16" s="190">
        <f t="shared" si="0"/>
        <v>0.7030915662650602</v>
      </c>
      <c r="G16" s="190">
        <f t="shared" si="1"/>
        <v>0.50744869565217388</v>
      </c>
      <c r="H16" s="191">
        <f t="shared" si="2"/>
        <v>0.48066321550797514</v>
      </c>
      <c r="I16" s="185">
        <v>1214085</v>
      </c>
      <c r="J16" s="187"/>
      <c r="K16" s="187"/>
      <c r="L16" s="187"/>
    </row>
    <row r="17" spans="1:12" ht="15.75">
      <c r="A17" s="197" t="s">
        <v>246</v>
      </c>
      <c r="B17" s="198" t="s">
        <v>247</v>
      </c>
      <c r="C17" s="199">
        <v>300000</v>
      </c>
      <c r="D17" s="199">
        <v>306000</v>
      </c>
      <c r="E17" s="199">
        <v>314751</v>
      </c>
      <c r="F17" s="190">
        <f t="shared" si="0"/>
        <v>1.0491699999999999</v>
      </c>
      <c r="G17" s="190">
        <f t="shared" si="1"/>
        <v>1.0285980392156864</v>
      </c>
      <c r="H17" s="191">
        <f t="shared" si="2"/>
        <v>1.0880947771616631</v>
      </c>
      <c r="I17" s="185">
        <v>289268</v>
      </c>
      <c r="J17" s="187"/>
      <c r="K17" s="187"/>
      <c r="L17" s="187"/>
    </row>
    <row r="18" spans="1:12" ht="15.75">
      <c r="A18" s="197" t="s">
        <v>248</v>
      </c>
      <c r="B18" s="201" t="s">
        <v>249</v>
      </c>
      <c r="C18" s="199">
        <v>0</v>
      </c>
      <c r="D18" s="199">
        <v>30200</v>
      </c>
      <c r="E18" s="199">
        <v>40177.456448999998</v>
      </c>
      <c r="F18" s="190"/>
      <c r="G18" s="190">
        <f t="shared" si="1"/>
        <v>1.330379352615894</v>
      </c>
      <c r="H18" s="202">
        <v>1.0692180512621079</v>
      </c>
      <c r="I18" s="185"/>
      <c r="J18" s="187"/>
      <c r="K18" s="187"/>
      <c r="L18" s="187"/>
    </row>
    <row r="19" spans="1:12" ht="15.75">
      <c r="A19" s="203" t="s">
        <v>250</v>
      </c>
      <c r="B19" s="200" t="s">
        <v>251</v>
      </c>
      <c r="C19" s="195">
        <v>15000</v>
      </c>
      <c r="D19" s="195">
        <v>32000</v>
      </c>
      <c r="E19" s="195">
        <v>39274</v>
      </c>
      <c r="F19" s="204">
        <f t="shared" si="0"/>
        <v>2.6182666666666665</v>
      </c>
      <c r="G19" s="204">
        <f t="shared" si="1"/>
        <v>1.2273125</v>
      </c>
      <c r="H19" s="205">
        <f>E19/I19</f>
        <v>1.0959064653849373</v>
      </c>
      <c r="I19" s="185">
        <v>35837</v>
      </c>
      <c r="J19" s="187"/>
      <c r="K19" s="187"/>
      <c r="L19" s="187"/>
    </row>
    <row r="20" spans="1:12" ht="15.75">
      <c r="A20" s="197" t="s">
        <v>252</v>
      </c>
      <c r="B20" s="206" t="s">
        <v>253</v>
      </c>
      <c r="C20" s="199">
        <v>1000</v>
      </c>
      <c r="D20" s="199">
        <v>1000</v>
      </c>
      <c r="E20" s="199">
        <v>439</v>
      </c>
      <c r="F20" s="190">
        <f t="shared" si="0"/>
        <v>0.439</v>
      </c>
      <c r="G20" s="190">
        <f t="shared" si="1"/>
        <v>0.439</v>
      </c>
      <c r="H20" s="191">
        <v>0.33804842929193185</v>
      </c>
      <c r="I20" s="185"/>
      <c r="J20" s="187"/>
      <c r="K20" s="187"/>
      <c r="L20" s="187"/>
    </row>
    <row r="21" spans="1:12" ht="15.75">
      <c r="A21" s="197" t="s">
        <v>252</v>
      </c>
      <c r="B21" s="206" t="s">
        <v>254</v>
      </c>
      <c r="C21" s="199">
        <v>14000</v>
      </c>
      <c r="D21" s="199">
        <v>31000</v>
      </c>
      <c r="E21" s="199">
        <v>38835</v>
      </c>
      <c r="F21" s="190">
        <f t="shared" si="0"/>
        <v>2.7739285714285713</v>
      </c>
      <c r="G21" s="190">
        <f t="shared" si="1"/>
        <v>1.2527419354838709</v>
      </c>
      <c r="H21" s="191">
        <v>1.1142641746973425</v>
      </c>
      <c r="I21" s="185"/>
      <c r="J21" s="187"/>
      <c r="K21" s="187"/>
      <c r="L21" s="187"/>
    </row>
    <row r="22" spans="1:12" ht="15.75">
      <c r="A22" s="197" t="s">
        <v>252</v>
      </c>
      <c r="B22" s="206" t="s">
        <v>255</v>
      </c>
      <c r="C22" s="199">
        <v>0</v>
      </c>
      <c r="D22" s="199">
        <v>0</v>
      </c>
      <c r="E22" s="199">
        <v>0</v>
      </c>
      <c r="F22" s="190"/>
      <c r="G22" s="190"/>
      <c r="H22" s="191">
        <v>0</v>
      </c>
      <c r="I22" s="185"/>
      <c r="J22" s="187"/>
      <c r="K22" s="187"/>
      <c r="L22" s="187"/>
    </row>
    <row r="23" spans="1:12" ht="15.75">
      <c r="A23" s="207" t="s">
        <v>256</v>
      </c>
      <c r="B23" s="181" t="s">
        <v>257</v>
      </c>
      <c r="C23" s="195">
        <v>3010000</v>
      </c>
      <c r="D23" s="195">
        <v>3420000</v>
      </c>
      <c r="E23" s="195">
        <f>E24+E25+E26</f>
        <v>2347123</v>
      </c>
      <c r="F23" s="183">
        <f t="shared" si="0"/>
        <v>0.77977508305647836</v>
      </c>
      <c r="G23" s="183">
        <f t="shared" si="1"/>
        <v>0.68629327485380121</v>
      </c>
      <c r="H23" s="196">
        <f>E23/I23</f>
        <v>0.81659141917682021</v>
      </c>
      <c r="I23" s="192">
        <v>2874293</v>
      </c>
      <c r="J23" s="194"/>
      <c r="K23" s="194"/>
      <c r="L23" s="194"/>
    </row>
    <row r="24" spans="1:12" ht="15.75">
      <c r="A24" s="197" t="s">
        <v>258</v>
      </c>
      <c r="B24" s="206" t="s">
        <v>259</v>
      </c>
      <c r="C24" s="199">
        <v>320000</v>
      </c>
      <c r="D24" s="199">
        <v>360000</v>
      </c>
      <c r="E24" s="199">
        <v>401035</v>
      </c>
      <c r="F24" s="190">
        <f t="shared" si="0"/>
        <v>1.2532343749999999</v>
      </c>
      <c r="G24" s="190">
        <f t="shared" si="1"/>
        <v>1.1139861111111111</v>
      </c>
      <c r="H24" s="191">
        <f>E24/I24</f>
        <v>0.91051404362366584</v>
      </c>
      <c r="I24" s="185">
        <v>440449</v>
      </c>
      <c r="J24" s="187"/>
      <c r="K24" s="187"/>
      <c r="L24" s="187"/>
    </row>
    <row r="25" spans="1:12" ht="15.75">
      <c r="A25" s="197" t="s">
        <v>260</v>
      </c>
      <c r="B25" s="206" t="s">
        <v>261</v>
      </c>
      <c r="C25" s="199">
        <v>2650000</v>
      </c>
      <c r="D25" s="199">
        <v>2969000</v>
      </c>
      <c r="E25" s="199">
        <v>1883218</v>
      </c>
      <c r="F25" s="190">
        <f t="shared" si="0"/>
        <v>0.7106483018867924</v>
      </c>
      <c r="G25" s="190">
        <f t="shared" si="1"/>
        <v>0.63429370158302456</v>
      </c>
      <c r="H25" s="191">
        <f t="shared" ref="H25:H28" si="3">E25/I25</f>
        <v>0.79917147012280698</v>
      </c>
      <c r="I25" s="185">
        <v>2356463</v>
      </c>
      <c r="J25" s="187"/>
      <c r="K25" s="187"/>
      <c r="L25" s="187"/>
    </row>
    <row r="26" spans="1:12" ht="15.75">
      <c r="A26" s="197" t="s">
        <v>262</v>
      </c>
      <c r="B26" s="206" t="s">
        <v>263</v>
      </c>
      <c r="C26" s="199">
        <v>40000</v>
      </c>
      <c r="D26" s="199">
        <v>91000</v>
      </c>
      <c r="E26" s="199">
        <v>62870</v>
      </c>
      <c r="F26" s="190">
        <f t="shared" si="0"/>
        <v>1.57175</v>
      </c>
      <c r="G26" s="190">
        <f t="shared" si="1"/>
        <v>0.69087912087912084</v>
      </c>
      <c r="H26" s="191">
        <f t="shared" si="3"/>
        <v>0.81247334617024847</v>
      </c>
      <c r="I26" s="185">
        <v>77381</v>
      </c>
      <c r="J26" s="187"/>
      <c r="K26" s="187"/>
      <c r="L26" s="187"/>
    </row>
    <row r="27" spans="1:12" ht="15.75">
      <c r="A27" s="207" t="s">
        <v>264</v>
      </c>
      <c r="B27" s="198" t="s">
        <v>265</v>
      </c>
      <c r="C27" s="199">
        <v>1500000</v>
      </c>
      <c r="D27" s="199">
        <v>1600000</v>
      </c>
      <c r="E27" s="208">
        <v>1823968.338704</v>
      </c>
      <c r="F27" s="190">
        <f t="shared" si="0"/>
        <v>1.2159788924693333</v>
      </c>
      <c r="G27" s="190">
        <f t="shared" si="1"/>
        <v>1.13998021169</v>
      </c>
      <c r="H27" s="191">
        <f t="shared" si="3"/>
        <v>1.3265050629911754</v>
      </c>
      <c r="I27" s="185">
        <v>1375018</v>
      </c>
      <c r="J27" s="187"/>
      <c r="K27" s="187"/>
      <c r="L27" s="187"/>
    </row>
    <row r="28" spans="1:12" ht="15.75">
      <c r="A28" s="207" t="s">
        <v>266</v>
      </c>
      <c r="B28" s="206" t="s">
        <v>267</v>
      </c>
      <c r="C28" s="189">
        <v>110000</v>
      </c>
      <c r="D28" s="189">
        <v>120000</v>
      </c>
      <c r="E28" s="209">
        <v>114149</v>
      </c>
      <c r="F28" s="190">
        <f t="shared" si="0"/>
        <v>1.0377181818181818</v>
      </c>
      <c r="G28" s="190">
        <f t="shared" si="1"/>
        <v>0.95124166666666665</v>
      </c>
      <c r="H28" s="191">
        <f t="shared" si="3"/>
        <v>1.037161885897564</v>
      </c>
      <c r="I28" s="185">
        <v>110059</v>
      </c>
      <c r="J28" s="187"/>
      <c r="K28" s="187"/>
      <c r="L28" s="187"/>
    </row>
    <row r="29" spans="1:12" ht="15.75">
      <c r="A29" s="207" t="s">
        <v>268</v>
      </c>
      <c r="B29" s="198" t="s">
        <v>269</v>
      </c>
      <c r="C29" s="199">
        <v>8000</v>
      </c>
      <c r="D29" s="199">
        <v>8000</v>
      </c>
      <c r="E29" s="189">
        <v>3345.3350179999998</v>
      </c>
      <c r="F29" s="190">
        <f t="shared" si="0"/>
        <v>0.41816687724999996</v>
      </c>
      <c r="G29" s="190">
        <f t="shared" si="1"/>
        <v>0.41816687724999996</v>
      </c>
      <c r="H29" s="202">
        <v>1.0935626670908989</v>
      </c>
      <c r="I29" s="185"/>
      <c r="J29" s="187"/>
      <c r="K29" s="187"/>
      <c r="L29" s="187"/>
    </row>
    <row r="30" spans="1:12" ht="15.75">
      <c r="A30" s="188" t="s">
        <v>270</v>
      </c>
      <c r="B30" s="181" t="s">
        <v>271</v>
      </c>
      <c r="C30" s="195">
        <v>310000</v>
      </c>
      <c r="D30" s="195">
        <v>392000</v>
      </c>
      <c r="E30" s="195">
        <f>634457-E29-E34-E35</f>
        <v>590305.66498200002</v>
      </c>
      <c r="F30" s="183">
        <f t="shared" si="0"/>
        <v>1.9042118225225806</v>
      </c>
      <c r="G30" s="183">
        <f t="shared" si="1"/>
        <v>1.5058817984234694</v>
      </c>
      <c r="H30" s="196">
        <f>E30/I30</f>
        <v>1.523023584275055</v>
      </c>
      <c r="I30" s="192">
        <v>387588</v>
      </c>
      <c r="J30" s="193"/>
      <c r="K30" s="194"/>
      <c r="L30" s="194"/>
    </row>
    <row r="31" spans="1:12" ht="15.75">
      <c r="A31" s="197">
        <v>1</v>
      </c>
      <c r="B31" s="206" t="s">
        <v>272</v>
      </c>
      <c r="C31" s="189">
        <v>200000</v>
      </c>
      <c r="D31" s="189">
        <v>241700</v>
      </c>
      <c r="E31" s="189">
        <f>431949-E34-E29</f>
        <v>425358.66498200002</v>
      </c>
      <c r="F31" s="190">
        <f t="shared" si="0"/>
        <v>2.1267933249099999</v>
      </c>
      <c r="G31" s="190">
        <f t="shared" si="1"/>
        <v>1.7598620810177907</v>
      </c>
      <c r="H31" s="191">
        <f t="shared" ref="H31:H33" si="4">E31/I31</f>
        <v>1.5388964200430528</v>
      </c>
      <c r="I31" s="185">
        <v>276405</v>
      </c>
      <c r="J31" s="187"/>
      <c r="K31" s="187"/>
      <c r="L31" s="187"/>
    </row>
    <row r="32" spans="1:12" ht="15.75">
      <c r="A32" s="197">
        <v>2</v>
      </c>
      <c r="B32" s="198" t="s">
        <v>273</v>
      </c>
      <c r="C32" s="189">
        <v>60000</v>
      </c>
      <c r="D32" s="189">
        <v>41100</v>
      </c>
      <c r="E32" s="189">
        <v>35599</v>
      </c>
      <c r="F32" s="190">
        <f t="shared" si="0"/>
        <v>0.59331666666666671</v>
      </c>
      <c r="G32" s="190">
        <f t="shared" si="1"/>
        <v>0.8661557177615572</v>
      </c>
      <c r="H32" s="191">
        <f t="shared" si="4"/>
        <v>1.180064308681672</v>
      </c>
      <c r="I32" s="185">
        <v>30167</v>
      </c>
      <c r="J32" s="187"/>
      <c r="K32" s="187"/>
      <c r="L32" s="187"/>
    </row>
    <row r="33" spans="1:12" ht="15.75">
      <c r="A33" s="197">
        <v>3</v>
      </c>
      <c r="B33" s="198" t="s">
        <v>274</v>
      </c>
      <c r="C33" s="189">
        <v>50000</v>
      </c>
      <c r="D33" s="199">
        <v>109200</v>
      </c>
      <c r="E33" s="189">
        <v>129348</v>
      </c>
      <c r="F33" s="190">
        <f t="shared" si="0"/>
        <v>2.5869599999999999</v>
      </c>
      <c r="G33" s="190">
        <f t="shared" si="1"/>
        <v>1.1845054945054945</v>
      </c>
      <c r="H33" s="191">
        <f t="shared" si="4"/>
        <v>1.7302459970303785</v>
      </c>
      <c r="I33" s="185">
        <v>74757</v>
      </c>
      <c r="J33" s="187"/>
      <c r="K33" s="187"/>
      <c r="L33" s="187"/>
    </row>
    <row r="34" spans="1:12" ht="15.75">
      <c r="A34" s="188" t="s">
        <v>275</v>
      </c>
      <c r="B34" s="181" t="s">
        <v>276</v>
      </c>
      <c r="C34" s="189">
        <v>2000</v>
      </c>
      <c r="D34" s="189">
        <v>0</v>
      </c>
      <c r="E34" s="189">
        <v>3245</v>
      </c>
      <c r="F34" s="190">
        <f t="shared" si="0"/>
        <v>1.6225000000000001</v>
      </c>
      <c r="G34" s="190"/>
      <c r="H34" s="191">
        <v>1.6227681615645866</v>
      </c>
      <c r="I34" s="192"/>
      <c r="J34" s="194"/>
      <c r="K34" s="194"/>
      <c r="L34" s="194"/>
    </row>
    <row r="35" spans="1:12" ht="25.5">
      <c r="A35" s="177" t="s">
        <v>277</v>
      </c>
      <c r="B35" s="180" t="s">
        <v>278</v>
      </c>
      <c r="C35" s="210">
        <v>0</v>
      </c>
      <c r="D35" s="189">
        <v>0</v>
      </c>
      <c r="E35" s="189">
        <v>37561</v>
      </c>
      <c r="F35" s="190"/>
      <c r="G35" s="190"/>
      <c r="H35" s="191">
        <v>3.5368037050945409</v>
      </c>
      <c r="I35" s="185"/>
      <c r="J35" s="187"/>
      <c r="K35" s="187"/>
      <c r="L35" s="187"/>
    </row>
    <row r="36" spans="1:12" ht="16.5" thickBot="1">
      <c r="A36" s="188" t="s">
        <v>279</v>
      </c>
      <c r="B36" s="181" t="s">
        <v>280</v>
      </c>
      <c r="C36" s="211">
        <v>315000</v>
      </c>
      <c r="D36" s="211">
        <v>360000</v>
      </c>
      <c r="E36" s="211">
        <v>275780</v>
      </c>
      <c r="F36" s="190">
        <f t="shared" si="0"/>
        <v>0.87549206349206354</v>
      </c>
      <c r="G36" s="190">
        <f t="shared" si="1"/>
        <v>0.7660555555555556</v>
      </c>
      <c r="H36" s="212">
        <f>E36/I36</f>
        <v>0.98024440352885145</v>
      </c>
      <c r="I36" s="185">
        <v>281338</v>
      </c>
      <c r="J36" s="187"/>
      <c r="K36" s="187"/>
      <c r="L36" s="187"/>
    </row>
    <row r="37" spans="1:12" ht="15.75">
      <c r="A37" s="187"/>
      <c r="B37" s="187"/>
      <c r="C37" s="176"/>
      <c r="D37" s="176"/>
      <c r="E37" s="176"/>
      <c r="F37" s="176"/>
      <c r="G37" s="176"/>
      <c r="H37" s="176"/>
      <c r="I37" s="187"/>
      <c r="J37" s="187"/>
      <c r="K37" s="187"/>
      <c r="L37" s="187"/>
    </row>
    <row r="38" spans="1:12">
      <c r="A38" s="187"/>
      <c r="B38" s="187"/>
      <c r="C38" s="187"/>
      <c r="D38" s="187"/>
      <c r="E38" s="187"/>
      <c r="F38" s="187"/>
      <c r="G38" s="187"/>
      <c r="H38" s="187"/>
      <c r="I38" s="187"/>
      <c r="J38" s="187"/>
      <c r="K38" s="187"/>
      <c r="L38" s="187"/>
    </row>
    <row r="39" spans="1:12">
      <c r="A39" s="187"/>
      <c r="B39" s="187"/>
      <c r="C39" s="187"/>
      <c r="D39" s="187"/>
      <c r="E39" s="187"/>
      <c r="F39" s="187"/>
      <c r="G39" s="187"/>
      <c r="H39" s="187"/>
      <c r="I39" s="187"/>
      <c r="J39" s="187"/>
      <c r="K39" s="187"/>
      <c r="L39" s="187"/>
    </row>
    <row r="40" spans="1:12">
      <c r="A40" s="187"/>
      <c r="B40" s="187"/>
      <c r="C40" s="187"/>
      <c r="D40" s="187"/>
      <c r="E40" s="187"/>
      <c r="F40" s="187"/>
      <c r="G40" s="187"/>
      <c r="H40" s="187"/>
      <c r="I40" s="187"/>
      <c r="J40" s="187"/>
      <c r="K40" s="187"/>
      <c r="L40" s="187"/>
    </row>
    <row r="41" spans="1:12">
      <c r="A41" s="187"/>
      <c r="B41" s="187"/>
      <c r="C41" s="187"/>
      <c r="D41" s="187"/>
      <c r="E41" s="187"/>
      <c r="F41" s="187"/>
      <c r="G41" s="187"/>
      <c r="H41" s="187"/>
      <c r="I41" s="187"/>
      <c r="J41" s="187"/>
      <c r="K41" s="187"/>
      <c r="L41" s="187"/>
    </row>
    <row r="42" spans="1:12">
      <c r="A42" s="187"/>
      <c r="B42" s="187"/>
      <c r="C42" s="187"/>
      <c r="D42" s="187"/>
      <c r="E42" s="187"/>
      <c r="F42" s="187"/>
      <c r="G42" s="187"/>
      <c r="H42" s="187"/>
      <c r="I42" s="187"/>
      <c r="J42" s="187"/>
      <c r="K42" s="187"/>
      <c r="L42" s="187"/>
    </row>
    <row r="43" spans="1:12">
      <c r="A43" s="187"/>
      <c r="B43" s="187"/>
      <c r="C43" s="187"/>
      <c r="D43" s="187"/>
      <c r="E43" s="187"/>
      <c r="F43" s="187"/>
      <c r="G43" s="187"/>
      <c r="H43" s="187"/>
      <c r="I43" s="187"/>
      <c r="J43" s="187"/>
      <c r="K43" s="187"/>
      <c r="L43" s="187"/>
    </row>
    <row r="44" spans="1:12">
      <c r="A44" s="187"/>
      <c r="B44" s="187"/>
      <c r="C44" s="187"/>
      <c r="D44" s="187"/>
      <c r="E44" s="187"/>
      <c r="F44" s="187"/>
      <c r="G44" s="187"/>
      <c r="H44" s="187"/>
      <c r="I44" s="187"/>
      <c r="J44" s="187"/>
      <c r="K44" s="187"/>
      <c r="L44" s="187"/>
    </row>
    <row r="45" spans="1:12">
      <c r="A45" s="187"/>
      <c r="B45" s="187"/>
      <c r="C45" s="187"/>
      <c r="D45" s="187"/>
      <c r="E45" s="187"/>
      <c r="F45" s="187"/>
      <c r="G45" s="187"/>
      <c r="H45" s="187"/>
      <c r="I45" s="187"/>
      <c r="J45" s="187"/>
      <c r="K45" s="187"/>
      <c r="L45" s="187"/>
    </row>
    <row r="46" spans="1:12">
      <c r="A46" s="187"/>
      <c r="B46" s="187"/>
      <c r="C46" s="187"/>
      <c r="D46" s="187"/>
      <c r="E46" s="187"/>
      <c r="F46" s="187"/>
      <c r="G46" s="187"/>
      <c r="H46" s="187"/>
      <c r="I46" s="187"/>
      <c r="J46" s="187"/>
      <c r="K46" s="187"/>
      <c r="L46" s="187"/>
    </row>
    <row r="47" spans="1:12">
      <c r="A47" s="187"/>
      <c r="B47" s="187"/>
      <c r="C47" s="187"/>
      <c r="D47" s="187"/>
      <c r="E47" s="187"/>
      <c r="F47" s="187"/>
      <c r="G47" s="187"/>
      <c r="H47" s="187"/>
      <c r="I47" s="187"/>
      <c r="J47" s="187"/>
      <c r="K47" s="187"/>
      <c r="L47" s="187"/>
    </row>
    <row r="48" spans="1:12">
      <c r="A48" s="187"/>
      <c r="B48" s="187"/>
      <c r="C48" s="187"/>
      <c r="D48" s="187"/>
      <c r="E48" s="187"/>
      <c r="F48" s="187"/>
      <c r="G48" s="187"/>
      <c r="H48" s="187"/>
      <c r="I48" s="187"/>
      <c r="J48" s="187"/>
      <c r="K48" s="187"/>
      <c r="L48" s="187"/>
    </row>
    <row r="49" spans="1:12">
      <c r="A49" s="187"/>
      <c r="B49" s="187"/>
      <c r="C49" s="187"/>
      <c r="D49" s="187"/>
      <c r="E49" s="187"/>
      <c r="F49" s="187"/>
      <c r="G49" s="187"/>
      <c r="H49" s="187"/>
      <c r="I49" s="187"/>
      <c r="J49" s="187"/>
      <c r="K49" s="187"/>
      <c r="L49" s="187"/>
    </row>
    <row r="50" spans="1:12">
      <c r="A50" s="187"/>
      <c r="B50" s="187"/>
      <c r="C50" s="187"/>
      <c r="D50" s="187"/>
      <c r="E50" s="187"/>
      <c r="F50" s="187"/>
      <c r="G50" s="187"/>
      <c r="H50" s="187"/>
      <c r="I50" s="187"/>
      <c r="J50" s="187"/>
      <c r="K50" s="187"/>
      <c r="L50" s="187"/>
    </row>
    <row r="51" spans="1:12">
      <c r="A51" s="187"/>
      <c r="B51" s="187"/>
      <c r="C51" s="187"/>
      <c r="D51" s="187"/>
      <c r="E51" s="187"/>
      <c r="F51" s="187"/>
      <c r="G51" s="187"/>
      <c r="H51" s="187"/>
      <c r="I51" s="187"/>
      <c r="J51" s="187"/>
      <c r="K51" s="187"/>
      <c r="L51" s="187"/>
    </row>
    <row r="52" spans="1:12">
      <c r="A52" s="187"/>
      <c r="B52" s="187"/>
      <c r="C52" s="187"/>
      <c r="D52" s="187"/>
      <c r="E52" s="187"/>
      <c r="F52" s="187"/>
      <c r="G52" s="187"/>
      <c r="H52" s="187"/>
      <c r="I52" s="187"/>
      <c r="J52" s="187"/>
      <c r="K52" s="187"/>
      <c r="L52" s="187"/>
    </row>
    <row r="53" spans="1:12">
      <c r="A53" s="187"/>
      <c r="B53" s="187"/>
      <c r="C53" s="187"/>
      <c r="D53" s="187"/>
      <c r="E53" s="187"/>
      <c r="F53" s="187"/>
      <c r="G53" s="187"/>
      <c r="H53" s="187"/>
      <c r="I53" s="187"/>
      <c r="J53" s="187"/>
      <c r="K53" s="187"/>
      <c r="L53" s="187"/>
    </row>
    <row r="54" spans="1:12">
      <c r="A54" s="187"/>
      <c r="B54" s="187"/>
      <c r="C54" s="187"/>
      <c r="D54" s="187"/>
      <c r="E54" s="187"/>
      <c r="F54" s="187"/>
      <c r="G54" s="187"/>
      <c r="H54" s="187"/>
      <c r="I54" s="187"/>
      <c r="J54" s="187"/>
      <c r="K54" s="187"/>
      <c r="L54" s="187"/>
    </row>
    <row r="55" spans="1:12">
      <c r="A55" s="187"/>
      <c r="B55" s="187"/>
      <c r="C55" s="187"/>
      <c r="D55" s="187"/>
      <c r="E55" s="187"/>
      <c r="F55" s="187"/>
      <c r="G55" s="187"/>
      <c r="H55" s="187"/>
      <c r="I55" s="187"/>
      <c r="J55" s="187"/>
      <c r="K55" s="187"/>
      <c r="L55" s="187"/>
    </row>
    <row r="56" spans="1:12">
      <c r="A56" s="187"/>
      <c r="B56" s="187"/>
      <c r="C56" s="187"/>
      <c r="D56" s="187"/>
      <c r="E56" s="187"/>
      <c r="F56" s="187"/>
      <c r="G56" s="187"/>
      <c r="H56" s="187"/>
      <c r="I56" s="187"/>
      <c r="J56" s="187"/>
      <c r="K56" s="187"/>
      <c r="L56" s="187"/>
    </row>
    <row r="57" spans="1:12">
      <c r="A57" s="187"/>
      <c r="B57" s="187"/>
      <c r="C57" s="187"/>
      <c r="D57" s="187"/>
      <c r="E57" s="187"/>
      <c r="F57" s="187"/>
      <c r="G57" s="187"/>
      <c r="H57" s="187"/>
      <c r="I57" s="187"/>
      <c r="J57" s="187"/>
      <c r="K57" s="187"/>
      <c r="L57" s="187"/>
    </row>
    <row r="58" spans="1:12">
      <c r="A58" s="187"/>
      <c r="B58" s="187"/>
      <c r="C58" s="187"/>
      <c r="D58" s="187"/>
      <c r="E58" s="187"/>
      <c r="F58" s="187"/>
      <c r="G58" s="187"/>
      <c r="H58" s="187"/>
      <c r="I58" s="187"/>
      <c r="J58" s="187"/>
      <c r="K58" s="187"/>
      <c r="L58" s="187"/>
    </row>
    <row r="59" spans="1:12">
      <c r="A59" s="187"/>
      <c r="B59" s="187"/>
      <c r="C59" s="187"/>
      <c r="D59" s="187"/>
      <c r="E59" s="187"/>
      <c r="F59" s="187"/>
      <c r="G59" s="187"/>
      <c r="H59" s="187"/>
      <c r="I59" s="187"/>
      <c r="J59" s="187"/>
      <c r="K59" s="187"/>
      <c r="L59" s="187"/>
    </row>
    <row r="60" spans="1:12">
      <c r="A60" s="187"/>
      <c r="B60" s="187"/>
      <c r="C60" s="187"/>
      <c r="D60" s="187"/>
      <c r="E60" s="187"/>
      <c r="F60" s="187"/>
      <c r="G60" s="187"/>
      <c r="H60" s="187"/>
      <c r="I60" s="187"/>
      <c r="J60" s="187"/>
      <c r="K60" s="187"/>
      <c r="L60" s="187"/>
    </row>
    <row r="61" spans="1:12">
      <c r="A61" s="187"/>
      <c r="B61" s="187"/>
      <c r="C61" s="187"/>
      <c r="D61" s="187"/>
      <c r="E61" s="187"/>
      <c r="F61" s="187"/>
      <c r="G61" s="187"/>
      <c r="H61" s="187"/>
      <c r="I61" s="187"/>
      <c r="J61" s="187"/>
      <c r="K61" s="187"/>
      <c r="L61" s="187"/>
    </row>
    <row r="62" spans="1:12">
      <c r="A62" s="187"/>
      <c r="B62" s="187"/>
      <c r="C62" s="187"/>
      <c r="D62" s="187"/>
      <c r="E62" s="187"/>
      <c r="F62" s="187"/>
      <c r="G62" s="187"/>
      <c r="H62" s="187"/>
      <c r="I62" s="187"/>
      <c r="J62" s="187"/>
      <c r="K62" s="187"/>
      <c r="L62" s="187"/>
    </row>
    <row r="63" spans="1:12">
      <c r="A63" s="187"/>
      <c r="B63" s="187"/>
      <c r="C63" s="187"/>
      <c r="D63" s="187"/>
      <c r="E63" s="187"/>
      <c r="F63" s="187"/>
      <c r="G63" s="187"/>
      <c r="H63" s="187"/>
      <c r="I63" s="187"/>
      <c r="J63" s="187"/>
      <c r="K63" s="187"/>
      <c r="L63" s="187"/>
    </row>
    <row r="64" spans="1:12">
      <c r="A64" s="187"/>
      <c r="B64" s="187"/>
      <c r="C64" s="187"/>
      <c r="D64" s="187"/>
      <c r="E64" s="187"/>
      <c r="F64" s="187"/>
      <c r="G64" s="187"/>
      <c r="H64" s="187"/>
      <c r="I64" s="187"/>
      <c r="J64" s="187"/>
      <c r="K64" s="187"/>
      <c r="L64" s="187"/>
    </row>
    <row r="65" spans="1:12">
      <c r="A65" s="187"/>
      <c r="B65" s="187"/>
      <c r="C65" s="187"/>
      <c r="D65" s="187"/>
      <c r="E65" s="187"/>
      <c r="F65" s="187"/>
      <c r="G65" s="187"/>
      <c r="H65" s="187"/>
      <c r="I65" s="187"/>
      <c r="J65" s="187"/>
      <c r="K65" s="187"/>
      <c r="L65" s="187"/>
    </row>
    <row r="66" spans="1:12">
      <c r="A66" s="187"/>
      <c r="B66" s="187"/>
      <c r="C66" s="187"/>
      <c r="D66" s="187"/>
      <c r="E66" s="187"/>
      <c r="F66" s="187"/>
      <c r="G66" s="187"/>
      <c r="H66" s="187"/>
      <c r="I66" s="187"/>
      <c r="J66" s="187"/>
      <c r="K66" s="187"/>
      <c r="L66" s="187"/>
    </row>
    <row r="67" spans="1:12">
      <c r="A67" s="187"/>
      <c r="B67" s="187"/>
      <c r="C67" s="187"/>
      <c r="D67" s="187"/>
      <c r="E67" s="187"/>
      <c r="F67" s="187"/>
      <c r="G67" s="187"/>
      <c r="H67" s="187"/>
      <c r="I67" s="187"/>
      <c r="J67" s="187"/>
      <c r="K67" s="187"/>
      <c r="L67" s="187"/>
    </row>
    <row r="68" spans="1:12">
      <c r="A68" s="187"/>
      <c r="B68" s="187"/>
      <c r="C68" s="187"/>
      <c r="D68" s="187"/>
      <c r="E68" s="187"/>
      <c r="F68" s="187"/>
      <c r="G68" s="187"/>
      <c r="H68" s="187"/>
      <c r="I68" s="187"/>
      <c r="J68" s="187"/>
      <c r="K68" s="187"/>
      <c r="L68" s="187"/>
    </row>
    <row r="69" spans="1:12">
      <c r="A69" s="187"/>
      <c r="B69" s="187"/>
      <c r="C69" s="187"/>
      <c r="D69" s="187"/>
      <c r="E69" s="187"/>
      <c r="F69" s="187"/>
      <c r="G69" s="187"/>
      <c r="H69" s="187"/>
      <c r="I69" s="187"/>
      <c r="J69" s="187"/>
      <c r="K69" s="187"/>
      <c r="L69" s="187"/>
    </row>
    <row r="70" spans="1:12">
      <c r="A70" s="187"/>
      <c r="B70" s="187"/>
      <c r="C70" s="187"/>
      <c r="D70" s="187"/>
      <c r="E70" s="187"/>
      <c r="F70" s="187"/>
      <c r="G70" s="187"/>
      <c r="H70" s="187"/>
      <c r="I70" s="187"/>
      <c r="J70" s="187"/>
      <c r="K70" s="187"/>
      <c r="L70" s="187"/>
    </row>
    <row r="71" spans="1:12">
      <c r="A71" s="187"/>
      <c r="B71" s="187"/>
      <c r="C71" s="187"/>
      <c r="D71" s="187"/>
      <c r="E71" s="187"/>
      <c r="F71" s="187"/>
      <c r="G71" s="187"/>
      <c r="H71" s="187"/>
      <c r="I71" s="187"/>
      <c r="J71" s="187"/>
      <c r="K71" s="187"/>
      <c r="L71" s="187"/>
    </row>
    <row r="72" spans="1:12">
      <c r="A72" s="187"/>
      <c r="B72" s="187"/>
      <c r="C72" s="187"/>
      <c r="D72" s="187"/>
      <c r="E72" s="187"/>
      <c r="F72" s="187"/>
      <c r="G72" s="187"/>
      <c r="H72" s="187"/>
      <c r="I72" s="187"/>
      <c r="J72" s="187"/>
      <c r="K72" s="187"/>
      <c r="L72" s="187"/>
    </row>
    <row r="73" spans="1:12">
      <c r="A73" s="187"/>
      <c r="B73" s="187"/>
      <c r="C73" s="187"/>
      <c r="D73" s="187"/>
      <c r="E73" s="187"/>
      <c r="F73" s="187"/>
      <c r="G73" s="187"/>
      <c r="H73" s="187"/>
      <c r="I73" s="187"/>
      <c r="J73" s="187"/>
      <c r="K73" s="187"/>
      <c r="L73" s="187"/>
    </row>
    <row r="74" spans="1:12">
      <c r="A74" s="187"/>
      <c r="B74" s="187"/>
      <c r="C74" s="187"/>
      <c r="D74" s="187"/>
      <c r="E74" s="187"/>
      <c r="F74" s="187"/>
      <c r="G74" s="187"/>
      <c r="H74" s="187"/>
      <c r="I74" s="187"/>
      <c r="J74" s="187"/>
      <c r="K74" s="187"/>
      <c r="L74" s="187"/>
    </row>
    <row r="75" spans="1:12">
      <c r="A75" s="187"/>
      <c r="B75" s="187"/>
      <c r="C75" s="187"/>
      <c r="D75" s="187"/>
      <c r="E75" s="187"/>
      <c r="F75" s="187"/>
      <c r="G75" s="187"/>
      <c r="H75" s="187"/>
      <c r="I75" s="187"/>
      <c r="J75" s="187"/>
      <c r="K75" s="187"/>
      <c r="L75" s="187"/>
    </row>
    <row r="76" spans="1:12">
      <c r="A76" s="187"/>
      <c r="B76" s="187"/>
      <c r="C76" s="187"/>
      <c r="D76" s="187"/>
      <c r="E76" s="187"/>
      <c r="F76" s="187"/>
      <c r="G76" s="187"/>
      <c r="H76" s="187"/>
      <c r="I76" s="187"/>
      <c r="J76" s="187"/>
      <c r="K76" s="187"/>
      <c r="L76" s="187"/>
    </row>
    <row r="77" spans="1:12">
      <c r="A77" s="187"/>
      <c r="B77" s="187"/>
      <c r="C77" s="187"/>
      <c r="D77" s="187"/>
      <c r="E77" s="187"/>
      <c r="F77" s="187"/>
      <c r="G77" s="187"/>
      <c r="H77" s="187"/>
      <c r="I77" s="187"/>
      <c r="J77" s="187"/>
      <c r="K77" s="187"/>
      <c r="L77" s="187"/>
    </row>
    <row r="78" spans="1:12">
      <c r="A78" s="187"/>
      <c r="B78" s="187"/>
      <c r="C78" s="187"/>
      <c r="D78" s="187"/>
      <c r="E78" s="187"/>
      <c r="F78" s="187"/>
      <c r="G78" s="187"/>
      <c r="H78" s="187"/>
      <c r="I78" s="187"/>
      <c r="J78" s="187"/>
      <c r="K78" s="187"/>
      <c r="L78" s="187"/>
    </row>
    <row r="79" spans="1:12">
      <c r="A79" s="187"/>
      <c r="B79" s="187"/>
      <c r="C79" s="187"/>
      <c r="D79" s="187"/>
      <c r="E79" s="187"/>
      <c r="F79" s="187"/>
      <c r="G79" s="187"/>
      <c r="H79" s="187"/>
      <c r="I79" s="187"/>
      <c r="J79" s="187"/>
      <c r="K79" s="187"/>
      <c r="L79" s="187"/>
    </row>
    <row r="80" spans="1:12">
      <c r="A80" s="187"/>
      <c r="B80" s="187"/>
      <c r="C80" s="187"/>
      <c r="D80" s="187"/>
      <c r="E80" s="187"/>
      <c r="F80" s="187"/>
      <c r="G80" s="187"/>
      <c r="H80" s="187"/>
      <c r="I80" s="187"/>
      <c r="J80" s="187"/>
      <c r="K80" s="187"/>
      <c r="L80" s="187"/>
    </row>
    <row r="81" spans="1:12">
      <c r="A81" s="187"/>
      <c r="B81" s="187"/>
      <c r="C81" s="187"/>
      <c r="D81" s="187"/>
      <c r="E81" s="187"/>
      <c r="F81" s="187"/>
      <c r="G81" s="187"/>
      <c r="H81" s="187"/>
      <c r="I81" s="187"/>
      <c r="J81" s="187"/>
      <c r="K81" s="187"/>
      <c r="L81" s="187"/>
    </row>
    <row r="82" spans="1:12">
      <c r="A82" s="187"/>
      <c r="B82" s="187"/>
      <c r="C82" s="187"/>
      <c r="D82" s="187"/>
      <c r="E82" s="187"/>
      <c r="F82" s="187"/>
      <c r="G82" s="187"/>
      <c r="H82" s="187"/>
      <c r="I82" s="187"/>
      <c r="J82" s="187"/>
      <c r="K82" s="187"/>
      <c r="L82" s="187"/>
    </row>
    <row r="83" spans="1:12">
      <c r="A83" s="187"/>
      <c r="B83" s="187"/>
      <c r="C83" s="187"/>
      <c r="D83" s="187"/>
      <c r="E83" s="187"/>
      <c r="F83" s="187"/>
      <c r="G83" s="187"/>
      <c r="H83" s="187"/>
      <c r="I83" s="187"/>
      <c r="J83" s="187"/>
      <c r="K83" s="187"/>
      <c r="L83" s="187"/>
    </row>
    <row r="84" spans="1:12">
      <c r="A84" s="187"/>
      <c r="B84" s="187"/>
      <c r="C84" s="187"/>
      <c r="D84" s="187"/>
      <c r="E84" s="187"/>
      <c r="F84" s="187"/>
      <c r="G84" s="187"/>
      <c r="H84" s="187"/>
      <c r="I84" s="187"/>
      <c r="J84" s="187"/>
      <c r="K84" s="187"/>
      <c r="L84" s="187"/>
    </row>
    <row r="85" spans="1:12">
      <c r="A85" s="187"/>
      <c r="B85" s="187"/>
      <c r="C85" s="187"/>
      <c r="D85" s="187"/>
      <c r="E85" s="187"/>
      <c r="F85" s="187"/>
      <c r="G85" s="187"/>
      <c r="H85" s="187"/>
      <c r="I85" s="187"/>
      <c r="J85" s="187"/>
      <c r="K85" s="187"/>
      <c r="L85" s="187"/>
    </row>
    <row r="86" spans="1:12">
      <c r="A86" s="187"/>
      <c r="B86" s="187"/>
      <c r="C86" s="187"/>
      <c r="D86" s="187"/>
      <c r="E86" s="187"/>
      <c r="F86" s="187"/>
      <c r="G86" s="187"/>
      <c r="H86" s="187"/>
      <c r="I86" s="187"/>
      <c r="J86" s="187"/>
      <c r="K86" s="187"/>
      <c r="L86" s="187"/>
    </row>
    <row r="87" spans="1:12">
      <c r="A87" s="187"/>
      <c r="B87" s="187"/>
      <c r="C87" s="187"/>
      <c r="D87" s="187"/>
      <c r="E87" s="187"/>
      <c r="F87" s="187"/>
      <c r="G87" s="187"/>
      <c r="H87" s="187"/>
      <c r="I87" s="187"/>
      <c r="J87" s="187"/>
      <c r="K87" s="187"/>
      <c r="L87" s="187"/>
    </row>
    <row r="88" spans="1:12">
      <c r="A88" s="187"/>
      <c r="B88" s="187"/>
      <c r="C88" s="187"/>
      <c r="D88" s="187"/>
      <c r="E88" s="187"/>
      <c r="F88" s="187"/>
      <c r="G88" s="187"/>
      <c r="H88" s="187"/>
      <c r="I88" s="187"/>
      <c r="J88" s="187"/>
      <c r="K88" s="187"/>
      <c r="L88" s="187"/>
    </row>
    <row r="89" spans="1:12">
      <c r="A89" s="187"/>
      <c r="B89" s="187"/>
      <c r="C89" s="187"/>
      <c r="D89" s="187"/>
      <c r="E89" s="187"/>
      <c r="F89" s="187"/>
      <c r="G89" s="187"/>
      <c r="H89" s="187"/>
      <c r="I89" s="187"/>
      <c r="J89" s="187"/>
      <c r="K89" s="187"/>
      <c r="L89" s="187"/>
    </row>
    <row r="90" spans="1:12">
      <c r="A90" s="187"/>
      <c r="B90" s="187"/>
      <c r="C90" s="187"/>
      <c r="D90" s="187"/>
      <c r="E90" s="187"/>
      <c r="F90" s="187"/>
      <c r="G90" s="187"/>
      <c r="H90" s="187"/>
      <c r="I90" s="187"/>
      <c r="J90" s="187"/>
      <c r="K90" s="187"/>
      <c r="L90" s="187"/>
    </row>
    <row r="91" spans="1:12">
      <c r="A91" s="187"/>
      <c r="B91" s="187"/>
      <c r="C91" s="187"/>
      <c r="D91" s="187"/>
      <c r="E91" s="187"/>
      <c r="F91" s="187"/>
      <c r="G91" s="187"/>
      <c r="H91" s="187"/>
      <c r="I91" s="187"/>
      <c r="J91" s="187"/>
      <c r="K91" s="187"/>
      <c r="L91" s="187"/>
    </row>
    <row r="92" spans="1:12">
      <c r="A92" s="187"/>
      <c r="B92" s="187"/>
      <c r="C92" s="187"/>
      <c r="D92" s="187"/>
      <c r="E92" s="187"/>
      <c r="F92" s="187"/>
      <c r="G92" s="187"/>
      <c r="H92" s="187"/>
      <c r="I92" s="187"/>
      <c r="J92" s="187"/>
      <c r="K92" s="187"/>
      <c r="L92" s="187"/>
    </row>
    <row r="93" spans="1:12">
      <c r="A93" s="187"/>
      <c r="B93" s="187"/>
      <c r="C93" s="187"/>
      <c r="D93" s="187"/>
      <c r="E93" s="187"/>
      <c r="F93" s="187"/>
      <c r="G93" s="187"/>
      <c r="H93" s="187"/>
      <c r="I93" s="187"/>
      <c r="J93" s="187"/>
      <c r="K93" s="187"/>
      <c r="L93" s="187"/>
    </row>
    <row r="94" spans="1:12">
      <c r="A94" s="187"/>
      <c r="B94" s="187"/>
      <c r="C94" s="187"/>
      <c r="D94" s="187"/>
      <c r="E94" s="187"/>
      <c r="F94" s="187"/>
      <c r="G94" s="187"/>
      <c r="H94" s="187"/>
      <c r="I94" s="187"/>
      <c r="J94" s="187"/>
      <c r="K94" s="187"/>
      <c r="L94" s="187"/>
    </row>
    <row r="95" spans="1:12">
      <c r="A95" s="187"/>
      <c r="B95" s="187"/>
      <c r="C95" s="187"/>
      <c r="D95" s="187"/>
      <c r="E95" s="187"/>
      <c r="F95" s="187"/>
      <c r="G95" s="187"/>
      <c r="H95" s="187"/>
      <c r="I95" s="187"/>
      <c r="J95" s="187"/>
      <c r="K95" s="187"/>
      <c r="L95" s="187"/>
    </row>
    <row r="96" spans="1:12">
      <c r="A96" s="187"/>
      <c r="B96" s="187"/>
      <c r="C96" s="187"/>
      <c r="D96" s="187"/>
      <c r="E96" s="187"/>
      <c r="F96" s="187"/>
      <c r="G96" s="187"/>
      <c r="H96" s="187"/>
      <c r="I96" s="187"/>
      <c r="J96" s="187"/>
      <c r="K96" s="187"/>
      <c r="L96" s="187"/>
    </row>
    <row r="97" spans="1:12">
      <c r="A97" s="187"/>
      <c r="B97" s="187"/>
      <c r="C97" s="187"/>
      <c r="D97" s="187"/>
      <c r="E97" s="187"/>
      <c r="F97" s="187"/>
      <c r="G97" s="187"/>
      <c r="H97" s="187"/>
      <c r="I97" s="187"/>
      <c r="J97" s="187"/>
      <c r="K97" s="187"/>
      <c r="L97" s="187"/>
    </row>
    <row r="98" spans="1:12">
      <c r="A98" s="187"/>
      <c r="B98" s="187"/>
      <c r="C98" s="187"/>
      <c r="D98" s="187"/>
      <c r="E98" s="187"/>
      <c r="F98" s="187"/>
      <c r="G98" s="187"/>
      <c r="H98" s="187"/>
      <c r="I98" s="187"/>
      <c r="J98" s="187"/>
      <c r="K98" s="187"/>
      <c r="L98" s="187"/>
    </row>
    <row r="99" spans="1:12">
      <c r="A99" s="187"/>
      <c r="B99" s="187"/>
      <c r="C99" s="187"/>
      <c r="D99" s="187"/>
      <c r="E99" s="187"/>
      <c r="F99" s="187"/>
      <c r="G99" s="187"/>
      <c r="H99" s="187"/>
      <c r="I99" s="187"/>
      <c r="J99" s="187"/>
      <c r="K99" s="187"/>
      <c r="L99" s="187"/>
    </row>
    <row r="100" spans="1:12">
      <c r="A100" s="187"/>
      <c r="B100" s="187"/>
      <c r="C100" s="187"/>
      <c r="D100" s="187"/>
      <c r="E100" s="187"/>
      <c r="F100" s="187"/>
      <c r="G100" s="187"/>
      <c r="H100" s="187"/>
      <c r="I100" s="187"/>
      <c r="J100" s="187"/>
      <c r="K100" s="187"/>
      <c r="L100" s="187"/>
    </row>
    <row r="101" spans="1:12">
      <c r="A101" s="187"/>
      <c r="B101" s="187"/>
      <c r="C101" s="187"/>
      <c r="D101" s="187"/>
      <c r="E101" s="187"/>
      <c r="F101" s="187"/>
      <c r="G101" s="187"/>
      <c r="H101" s="187"/>
      <c r="I101" s="187"/>
      <c r="J101" s="187"/>
      <c r="K101" s="187"/>
      <c r="L101" s="187"/>
    </row>
    <row r="102" spans="1:12">
      <c r="A102" s="187"/>
      <c r="B102" s="187"/>
      <c r="C102" s="187"/>
      <c r="D102" s="187"/>
      <c r="E102" s="187"/>
      <c r="F102" s="187"/>
      <c r="G102" s="187"/>
      <c r="H102" s="187"/>
      <c r="I102" s="187"/>
      <c r="J102" s="187"/>
      <c r="K102" s="187"/>
      <c r="L102" s="187"/>
    </row>
    <row r="103" spans="1:12">
      <c r="A103" s="187"/>
      <c r="B103" s="187"/>
      <c r="C103" s="187"/>
      <c r="D103" s="187"/>
      <c r="E103" s="187"/>
      <c r="F103" s="187"/>
      <c r="G103" s="187"/>
      <c r="H103" s="187"/>
      <c r="I103" s="187"/>
      <c r="J103" s="187"/>
      <c r="K103" s="187"/>
      <c r="L103" s="187"/>
    </row>
    <row r="104" spans="1:12">
      <c r="A104" s="187"/>
      <c r="B104" s="187"/>
      <c r="C104" s="187"/>
      <c r="D104" s="187"/>
      <c r="E104" s="187"/>
      <c r="F104" s="187"/>
      <c r="G104" s="187"/>
      <c r="H104" s="187"/>
      <c r="I104" s="187"/>
      <c r="J104" s="187"/>
      <c r="K104" s="187"/>
      <c r="L104" s="187"/>
    </row>
    <row r="105" spans="1:12">
      <c r="A105" s="187"/>
      <c r="B105" s="187"/>
      <c r="C105" s="187"/>
      <c r="D105" s="187"/>
      <c r="E105" s="187"/>
      <c r="F105" s="187"/>
      <c r="G105" s="187"/>
      <c r="H105" s="187"/>
      <c r="I105" s="187"/>
      <c r="J105" s="187"/>
      <c r="K105" s="187"/>
      <c r="L105" s="187"/>
    </row>
    <row r="106" spans="1:12">
      <c r="A106" s="187"/>
      <c r="B106" s="187"/>
      <c r="C106" s="187"/>
      <c r="D106" s="187"/>
      <c r="E106" s="187"/>
      <c r="F106" s="187"/>
      <c r="G106" s="187"/>
      <c r="H106" s="187"/>
      <c r="I106" s="187"/>
      <c r="J106" s="187"/>
      <c r="K106" s="187"/>
      <c r="L106" s="187"/>
    </row>
    <row r="107" spans="1:12">
      <c r="A107" s="187"/>
      <c r="B107" s="187"/>
      <c r="C107" s="187"/>
      <c r="D107" s="187"/>
      <c r="E107" s="187"/>
      <c r="F107" s="187"/>
      <c r="G107" s="187"/>
      <c r="H107" s="187"/>
      <c r="I107" s="187"/>
      <c r="J107" s="187"/>
      <c r="K107" s="187"/>
      <c r="L107" s="187"/>
    </row>
    <row r="108" spans="1:12">
      <c r="A108" s="187"/>
      <c r="B108" s="187"/>
      <c r="C108" s="187"/>
      <c r="D108" s="187"/>
      <c r="E108" s="187"/>
      <c r="F108" s="187"/>
      <c r="G108" s="187"/>
      <c r="H108" s="187"/>
      <c r="I108" s="187"/>
      <c r="J108" s="187"/>
      <c r="K108" s="187"/>
      <c r="L108" s="187"/>
    </row>
    <row r="109" spans="1:12">
      <c r="A109" s="187"/>
      <c r="B109" s="187"/>
      <c r="C109" s="187"/>
      <c r="D109" s="187"/>
      <c r="E109" s="187"/>
      <c r="F109" s="187"/>
      <c r="G109" s="187"/>
      <c r="H109" s="187"/>
      <c r="I109" s="187"/>
      <c r="J109" s="187"/>
      <c r="K109" s="187"/>
      <c r="L109" s="187"/>
    </row>
    <row r="110" spans="1:12">
      <c r="A110" s="187"/>
      <c r="B110" s="187"/>
      <c r="C110" s="187"/>
      <c r="D110" s="187"/>
      <c r="E110" s="187"/>
      <c r="F110" s="187"/>
      <c r="G110" s="187"/>
      <c r="H110" s="187"/>
      <c r="I110" s="187"/>
      <c r="J110" s="187"/>
      <c r="K110" s="187"/>
      <c r="L110" s="187"/>
    </row>
    <row r="111" spans="1:12">
      <c r="A111" s="187"/>
      <c r="B111" s="187"/>
      <c r="C111" s="187"/>
      <c r="D111" s="187"/>
      <c r="E111" s="187"/>
      <c r="F111" s="187"/>
      <c r="G111" s="187"/>
      <c r="H111" s="187"/>
      <c r="I111" s="187"/>
      <c r="J111" s="187"/>
      <c r="K111" s="187"/>
      <c r="L111" s="187"/>
    </row>
    <row r="112" spans="1:12">
      <c r="A112" s="187"/>
      <c r="B112" s="187"/>
      <c r="C112" s="187"/>
      <c r="D112" s="187"/>
      <c r="E112" s="187"/>
      <c r="F112" s="187"/>
      <c r="G112" s="187"/>
      <c r="H112" s="187"/>
      <c r="I112" s="187"/>
      <c r="J112" s="187"/>
      <c r="K112" s="187"/>
      <c r="L112" s="187"/>
    </row>
  </sheetData>
  <mergeCells count="7">
    <mergeCell ref="A1:H1"/>
    <mergeCell ref="A3:A4"/>
    <mergeCell ref="B3:B4"/>
    <mergeCell ref="C3:D3"/>
    <mergeCell ref="E3:E4"/>
    <mergeCell ref="F3:G3"/>
    <mergeCell ref="H3:H4"/>
  </mergeCells>
  <pageMargins left="0.52" right="0.26" top="0.5" bottom="0.48" header="0.3" footer="0.3"/>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85"/>
  <sheetViews>
    <sheetView view="pageBreakPreview" zoomScale="110" zoomScaleNormal="85" zoomScaleSheetLayoutView="110" workbookViewId="0">
      <selection activeCell="A2" sqref="A2"/>
    </sheetView>
  </sheetViews>
  <sheetFormatPr defaultRowHeight="15.75"/>
  <cols>
    <col min="1" max="1" width="5" style="244" customWidth="1"/>
    <col min="2" max="2" width="29.28515625" style="244" customWidth="1"/>
    <col min="3" max="3" width="12.7109375" style="244" bestFit="1" customWidth="1"/>
    <col min="4" max="4" width="15.28515625" style="244" customWidth="1"/>
    <col min="5" max="5" width="11.140625" style="244" customWidth="1"/>
    <col min="6" max="6" width="16.140625" style="244" customWidth="1"/>
    <col min="7" max="8" width="15" style="244" customWidth="1"/>
    <col min="9" max="9" width="11" style="244" customWidth="1"/>
    <col min="10" max="11" width="10.7109375" style="244" bestFit="1" customWidth="1"/>
    <col min="12" max="256" width="8.85546875" style="244"/>
    <col min="257" max="257" width="5" style="244" customWidth="1"/>
    <col min="258" max="258" width="29.28515625" style="244" customWidth="1"/>
    <col min="259" max="259" width="12.7109375" style="244" bestFit="1" customWidth="1"/>
    <col min="260" max="260" width="15.28515625" style="244" customWidth="1"/>
    <col min="261" max="261" width="11.140625" style="244" customWidth="1"/>
    <col min="262" max="262" width="16.140625" style="244" customWidth="1"/>
    <col min="263" max="263" width="15" style="244" customWidth="1"/>
    <col min="264" max="264" width="8.85546875" style="244"/>
    <col min="265" max="265" width="11" style="244" customWidth="1"/>
    <col min="266" max="267" width="10.7109375" style="244" bestFit="1" customWidth="1"/>
    <col min="268" max="512" width="8.85546875" style="244"/>
    <col min="513" max="513" width="5" style="244" customWidth="1"/>
    <col min="514" max="514" width="29.28515625" style="244" customWidth="1"/>
    <col min="515" max="515" width="12.7109375" style="244" bestFit="1" customWidth="1"/>
    <col min="516" max="516" width="15.28515625" style="244" customWidth="1"/>
    <col min="517" max="517" width="11.140625" style="244" customWidth="1"/>
    <col min="518" max="518" width="16.140625" style="244" customWidth="1"/>
    <col min="519" max="519" width="15" style="244" customWidth="1"/>
    <col min="520" max="520" width="8.85546875" style="244"/>
    <col min="521" max="521" width="11" style="244" customWidth="1"/>
    <col min="522" max="523" width="10.7109375" style="244" bestFit="1" customWidth="1"/>
    <col min="524" max="768" width="8.85546875" style="244"/>
    <col min="769" max="769" width="5" style="244" customWidth="1"/>
    <col min="770" max="770" width="29.28515625" style="244" customWidth="1"/>
    <col min="771" max="771" width="12.7109375" style="244" bestFit="1" customWidth="1"/>
    <col min="772" max="772" width="15.28515625" style="244" customWidth="1"/>
    <col min="773" max="773" width="11.140625" style="244" customWidth="1"/>
    <col min="774" max="774" width="16.140625" style="244" customWidth="1"/>
    <col min="775" max="775" width="15" style="244" customWidth="1"/>
    <col min="776" max="776" width="8.85546875" style="244"/>
    <col min="777" max="777" width="11" style="244" customWidth="1"/>
    <col min="778" max="779" width="10.7109375" style="244" bestFit="1" customWidth="1"/>
    <col min="780" max="1024" width="8.85546875" style="244"/>
    <col min="1025" max="1025" width="5" style="244" customWidth="1"/>
    <col min="1026" max="1026" width="29.28515625" style="244" customWidth="1"/>
    <col min="1027" max="1027" width="12.7109375" style="244" bestFit="1" customWidth="1"/>
    <col min="1028" max="1028" width="15.28515625" style="244" customWidth="1"/>
    <col min="1029" max="1029" width="11.140625" style="244" customWidth="1"/>
    <col min="1030" max="1030" width="16.140625" style="244" customWidth="1"/>
    <col min="1031" max="1031" width="15" style="244" customWidth="1"/>
    <col min="1032" max="1032" width="8.85546875" style="244"/>
    <col min="1033" max="1033" width="11" style="244" customWidth="1"/>
    <col min="1034" max="1035" width="10.7109375" style="244" bestFit="1" customWidth="1"/>
    <col min="1036" max="1280" width="8.85546875" style="244"/>
    <col min="1281" max="1281" width="5" style="244" customWidth="1"/>
    <col min="1282" max="1282" width="29.28515625" style="244" customWidth="1"/>
    <col min="1283" max="1283" width="12.7109375" style="244" bestFit="1" customWidth="1"/>
    <col min="1284" max="1284" width="15.28515625" style="244" customWidth="1"/>
    <col min="1285" max="1285" width="11.140625" style="244" customWidth="1"/>
    <col min="1286" max="1286" width="16.140625" style="244" customWidth="1"/>
    <col min="1287" max="1287" width="15" style="244" customWidth="1"/>
    <col min="1288" max="1288" width="8.85546875" style="244"/>
    <col min="1289" max="1289" width="11" style="244" customWidth="1"/>
    <col min="1290" max="1291" width="10.7109375" style="244" bestFit="1" customWidth="1"/>
    <col min="1292" max="1536" width="8.85546875" style="244"/>
    <col min="1537" max="1537" width="5" style="244" customWidth="1"/>
    <col min="1538" max="1538" width="29.28515625" style="244" customWidth="1"/>
    <col min="1539" max="1539" width="12.7109375" style="244" bestFit="1" customWidth="1"/>
    <col min="1540" max="1540" width="15.28515625" style="244" customWidth="1"/>
    <col min="1541" max="1541" width="11.140625" style="244" customWidth="1"/>
    <col min="1542" max="1542" width="16.140625" style="244" customWidth="1"/>
    <col min="1543" max="1543" width="15" style="244" customWidth="1"/>
    <col min="1544" max="1544" width="8.85546875" style="244"/>
    <col min="1545" max="1545" width="11" style="244" customWidth="1"/>
    <col min="1546" max="1547" width="10.7109375" style="244" bestFit="1" customWidth="1"/>
    <col min="1548" max="1792" width="8.85546875" style="244"/>
    <col min="1793" max="1793" width="5" style="244" customWidth="1"/>
    <col min="1794" max="1794" width="29.28515625" style="244" customWidth="1"/>
    <col min="1795" max="1795" width="12.7109375" style="244" bestFit="1" customWidth="1"/>
    <col min="1796" max="1796" width="15.28515625" style="244" customWidth="1"/>
    <col min="1797" max="1797" width="11.140625" style="244" customWidth="1"/>
    <col min="1798" max="1798" width="16.140625" style="244" customWidth="1"/>
    <col min="1799" max="1799" width="15" style="244" customWidth="1"/>
    <col min="1800" max="1800" width="8.85546875" style="244"/>
    <col min="1801" max="1801" width="11" style="244" customWidth="1"/>
    <col min="1802" max="1803" width="10.7109375" style="244" bestFit="1" customWidth="1"/>
    <col min="1804" max="2048" width="8.85546875" style="244"/>
    <col min="2049" max="2049" width="5" style="244" customWidth="1"/>
    <col min="2050" max="2050" width="29.28515625" style="244" customWidth="1"/>
    <col min="2051" max="2051" width="12.7109375" style="244" bestFit="1" customWidth="1"/>
    <col min="2052" max="2052" width="15.28515625" style="244" customWidth="1"/>
    <col min="2053" max="2053" width="11.140625" style="244" customWidth="1"/>
    <col min="2054" max="2054" width="16.140625" style="244" customWidth="1"/>
    <col min="2055" max="2055" width="15" style="244" customWidth="1"/>
    <col min="2056" max="2056" width="8.85546875" style="244"/>
    <col min="2057" max="2057" width="11" style="244" customWidth="1"/>
    <col min="2058" max="2059" width="10.7109375" style="244" bestFit="1" customWidth="1"/>
    <col min="2060" max="2304" width="8.85546875" style="244"/>
    <col min="2305" max="2305" width="5" style="244" customWidth="1"/>
    <col min="2306" max="2306" width="29.28515625" style="244" customWidth="1"/>
    <col min="2307" max="2307" width="12.7109375" style="244" bestFit="1" customWidth="1"/>
    <col min="2308" max="2308" width="15.28515625" style="244" customWidth="1"/>
    <col min="2309" max="2309" width="11.140625" style="244" customWidth="1"/>
    <col min="2310" max="2310" width="16.140625" style="244" customWidth="1"/>
    <col min="2311" max="2311" width="15" style="244" customWidth="1"/>
    <col min="2312" max="2312" width="8.85546875" style="244"/>
    <col min="2313" max="2313" width="11" style="244" customWidth="1"/>
    <col min="2314" max="2315" width="10.7109375" style="244" bestFit="1" customWidth="1"/>
    <col min="2316" max="2560" width="8.85546875" style="244"/>
    <col min="2561" max="2561" width="5" style="244" customWidth="1"/>
    <col min="2562" max="2562" width="29.28515625" style="244" customWidth="1"/>
    <col min="2563" max="2563" width="12.7109375" style="244" bestFit="1" customWidth="1"/>
    <col min="2564" max="2564" width="15.28515625" style="244" customWidth="1"/>
    <col min="2565" max="2565" width="11.140625" style="244" customWidth="1"/>
    <col min="2566" max="2566" width="16.140625" style="244" customWidth="1"/>
    <col min="2567" max="2567" width="15" style="244" customWidth="1"/>
    <col min="2568" max="2568" width="8.85546875" style="244"/>
    <col min="2569" max="2569" width="11" style="244" customWidth="1"/>
    <col min="2570" max="2571" width="10.7109375" style="244" bestFit="1" customWidth="1"/>
    <col min="2572" max="2816" width="8.85546875" style="244"/>
    <col min="2817" max="2817" width="5" style="244" customWidth="1"/>
    <col min="2818" max="2818" width="29.28515625" style="244" customWidth="1"/>
    <col min="2819" max="2819" width="12.7109375" style="244" bestFit="1" customWidth="1"/>
    <col min="2820" max="2820" width="15.28515625" style="244" customWidth="1"/>
    <col min="2821" max="2821" width="11.140625" style="244" customWidth="1"/>
    <col min="2822" max="2822" width="16.140625" style="244" customWidth="1"/>
    <col min="2823" max="2823" width="15" style="244" customWidth="1"/>
    <col min="2824" max="2824" width="8.85546875" style="244"/>
    <col min="2825" max="2825" width="11" style="244" customWidth="1"/>
    <col min="2826" max="2827" width="10.7109375" style="244" bestFit="1" customWidth="1"/>
    <col min="2828" max="3072" width="8.85546875" style="244"/>
    <col min="3073" max="3073" width="5" style="244" customWidth="1"/>
    <col min="3074" max="3074" width="29.28515625" style="244" customWidth="1"/>
    <col min="3075" max="3075" width="12.7109375" style="244" bestFit="1" customWidth="1"/>
    <col min="3076" max="3076" width="15.28515625" style="244" customWidth="1"/>
    <col min="3077" max="3077" width="11.140625" style="244" customWidth="1"/>
    <col min="3078" max="3078" width="16.140625" style="244" customWidth="1"/>
    <col min="3079" max="3079" width="15" style="244" customWidth="1"/>
    <col min="3080" max="3080" width="8.85546875" style="244"/>
    <col min="3081" max="3081" width="11" style="244" customWidth="1"/>
    <col min="3082" max="3083" width="10.7109375" style="244" bestFit="1" customWidth="1"/>
    <col min="3084" max="3328" width="8.85546875" style="244"/>
    <col min="3329" max="3329" width="5" style="244" customWidth="1"/>
    <col min="3330" max="3330" width="29.28515625" style="244" customWidth="1"/>
    <col min="3331" max="3331" width="12.7109375" style="244" bestFit="1" customWidth="1"/>
    <col min="3332" max="3332" width="15.28515625" style="244" customWidth="1"/>
    <col min="3333" max="3333" width="11.140625" style="244" customWidth="1"/>
    <col min="3334" max="3334" width="16.140625" style="244" customWidth="1"/>
    <col min="3335" max="3335" width="15" style="244" customWidth="1"/>
    <col min="3336" max="3336" width="8.85546875" style="244"/>
    <col min="3337" max="3337" width="11" style="244" customWidth="1"/>
    <col min="3338" max="3339" width="10.7109375" style="244" bestFit="1" customWidth="1"/>
    <col min="3340" max="3584" width="8.85546875" style="244"/>
    <col min="3585" max="3585" width="5" style="244" customWidth="1"/>
    <col min="3586" max="3586" width="29.28515625" style="244" customWidth="1"/>
    <col min="3587" max="3587" width="12.7109375" style="244" bestFit="1" customWidth="1"/>
    <col min="3588" max="3588" width="15.28515625" style="244" customWidth="1"/>
    <col min="3589" max="3589" width="11.140625" style="244" customWidth="1"/>
    <col min="3590" max="3590" width="16.140625" style="244" customWidth="1"/>
    <col min="3591" max="3591" width="15" style="244" customWidth="1"/>
    <col min="3592" max="3592" width="8.85546875" style="244"/>
    <col min="3593" max="3593" width="11" style="244" customWidth="1"/>
    <col min="3594" max="3595" width="10.7109375" style="244" bestFit="1" customWidth="1"/>
    <col min="3596" max="3840" width="8.85546875" style="244"/>
    <col min="3841" max="3841" width="5" style="244" customWidth="1"/>
    <col min="3842" max="3842" width="29.28515625" style="244" customWidth="1"/>
    <col min="3843" max="3843" width="12.7109375" style="244" bestFit="1" customWidth="1"/>
    <col min="3844" max="3844" width="15.28515625" style="244" customWidth="1"/>
    <col min="3845" max="3845" width="11.140625" style="244" customWidth="1"/>
    <col min="3846" max="3846" width="16.140625" style="244" customWidth="1"/>
    <col min="3847" max="3847" width="15" style="244" customWidth="1"/>
    <col min="3848" max="3848" width="8.85546875" style="244"/>
    <col min="3849" max="3849" width="11" style="244" customWidth="1"/>
    <col min="3850" max="3851" width="10.7109375" style="244" bestFit="1" customWidth="1"/>
    <col min="3852" max="4096" width="8.85546875" style="244"/>
    <col min="4097" max="4097" width="5" style="244" customWidth="1"/>
    <col min="4098" max="4098" width="29.28515625" style="244" customWidth="1"/>
    <col min="4099" max="4099" width="12.7109375" style="244" bestFit="1" customWidth="1"/>
    <col min="4100" max="4100" width="15.28515625" style="244" customWidth="1"/>
    <col min="4101" max="4101" width="11.140625" style="244" customWidth="1"/>
    <col min="4102" max="4102" width="16.140625" style="244" customWidth="1"/>
    <col min="4103" max="4103" width="15" style="244" customWidth="1"/>
    <col min="4104" max="4104" width="8.85546875" style="244"/>
    <col min="4105" max="4105" width="11" style="244" customWidth="1"/>
    <col min="4106" max="4107" width="10.7109375" style="244" bestFit="1" customWidth="1"/>
    <col min="4108" max="4352" width="8.85546875" style="244"/>
    <col min="4353" max="4353" width="5" style="244" customWidth="1"/>
    <col min="4354" max="4354" width="29.28515625" style="244" customWidth="1"/>
    <col min="4355" max="4355" width="12.7109375" style="244" bestFit="1" customWidth="1"/>
    <col min="4356" max="4356" width="15.28515625" style="244" customWidth="1"/>
    <col min="4357" max="4357" width="11.140625" style="244" customWidth="1"/>
    <col min="4358" max="4358" width="16.140625" style="244" customWidth="1"/>
    <col min="4359" max="4359" width="15" style="244" customWidth="1"/>
    <col min="4360" max="4360" width="8.85546875" style="244"/>
    <col min="4361" max="4361" width="11" style="244" customWidth="1"/>
    <col min="4362" max="4363" width="10.7109375" style="244" bestFit="1" customWidth="1"/>
    <col min="4364" max="4608" width="8.85546875" style="244"/>
    <col min="4609" max="4609" width="5" style="244" customWidth="1"/>
    <col min="4610" max="4610" width="29.28515625" style="244" customWidth="1"/>
    <col min="4611" max="4611" width="12.7109375" style="244" bestFit="1" customWidth="1"/>
    <col min="4612" max="4612" width="15.28515625" style="244" customWidth="1"/>
    <col min="4613" max="4613" width="11.140625" style="244" customWidth="1"/>
    <col min="4614" max="4614" width="16.140625" style="244" customWidth="1"/>
    <col min="4615" max="4615" width="15" style="244" customWidth="1"/>
    <col min="4616" max="4616" width="8.85546875" style="244"/>
    <col min="4617" max="4617" width="11" style="244" customWidth="1"/>
    <col min="4618" max="4619" width="10.7109375" style="244" bestFit="1" customWidth="1"/>
    <col min="4620" max="4864" width="8.85546875" style="244"/>
    <col min="4865" max="4865" width="5" style="244" customWidth="1"/>
    <col min="4866" max="4866" width="29.28515625" style="244" customWidth="1"/>
    <col min="4867" max="4867" width="12.7109375" style="244" bestFit="1" customWidth="1"/>
    <col min="4868" max="4868" width="15.28515625" style="244" customWidth="1"/>
    <col min="4869" max="4869" width="11.140625" style="244" customWidth="1"/>
    <col min="4870" max="4870" width="16.140625" style="244" customWidth="1"/>
    <col min="4871" max="4871" width="15" style="244" customWidth="1"/>
    <col min="4872" max="4872" width="8.85546875" style="244"/>
    <col min="4873" max="4873" width="11" style="244" customWidth="1"/>
    <col min="4874" max="4875" width="10.7109375" style="244" bestFit="1" customWidth="1"/>
    <col min="4876" max="5120" width="8.85546875" style="244"/>
    <col min="5121" max="5121" width="5" style="244" customWidth="1"/>
    <col min="5122" max="5122" width="29.28515625" style="244" customWidth="1"/>
    <col min="5123" max="5123" width="12.7109375" style="244" bestFit="1" customWidth="1"/>
    <col min="5124" max="5124" width="15.28515625" style="244" customWidth="1"/>
    <col min="5125" max="5125" width="11.140625" style="244" customWidth="1"/>
    <col min="5126" max="5126" width="16.140625" style="244" customWidth="1"/>
    <col min="5127" max="5127" width="15" style="244" customWidth="1"/>
    <col min="5128" max="5128" width="8.85546875" style="244"/>
    <col min="5129" max="5129" width="11" style="244" customWidth="1"/>
    <col min="5130" max="5131" width="10.7109375" style="244" bestFit="1" customWidth="1"/>
    <col min="5132" max="5376" width="8.85546875" style="244"/>
    <col min="5377" max="5377" width="5" style="244" customWidth="1"/>
    <col min="5378" max="5378" width="29.28515625" style="244" customWidth="1"/>
    <col min="5379" max="5379" width="12.7109375" style="244" bestFit="1" customWidth="1"/>
    <col min="5380" max="5380" width="15.28515625" style="244" customWidth="1"/>
    <col min="5381" max="5381" width="11.140625" style="244" customWidth="1"/>
    <col min="5382" max="5382" width="16.140625" style="244" customWidth="1"/>
    <col min="5383" max="5383" width="15" style="244" customWidth="1"/>
    <col min="5384" max="5384" width="8.85546875" style="244"/>
    <col min="5385" max="5385" width="11" style="244" customWidth="1"/>
    <col min="5386" max="5387" width="10.7109375" style="244" bestFit="1" customWidth="1"/>
    <col min="5388" max="5632" width="8.85546875" style="244"/>
    <col min="5633" max="5633" width="5" style="244" customWidth="1"/>
    <col min="5634" max="5634" width="29.28515625" style="244" customWidth="1"/>
    <col min="5635" max="5635" width="12.7109375" style="244" bestFit="1" customWidth="1"/>
    <col min="5636" max="5636" width="15.28515625" style="244" customWidth="1"/>
    <col min="5637" max="5637" width="11.140625" style="244" customWidth="1"/>
    <col min="5638" max="5638" width="16.140625" style="244" customWidth="1"/>
    <col min="5639" max="5639" width="15" style="244" customWidth="1"/>
    <col min="5640" max="5640" width="8.85546875" style="244"/>
    <col min="5641" max="5641" width="11" style="244" customWidth="1"/>
    <col min="5642" max="5643" width="10.7109375" style="244" bestFit="1" customWidth="1"/>
    <col min="5644" max="5888" width="8.85546875" style="244"/>
    <col min="5889" max="5889" width="5" style="244" customWidth="1"/>
    <col min="5890" max="5890" width="29.28515625" style="244" customWidth="1"/>
    <col min="5891" max="5891" width="12.7109375" style="244" bestFit="1" customWidth="1"/>
    <col min="5892" max="5892" width="15.28515625" style="244" customWidth="1"/>
    <col min="5893" max="5893" width="11.140625" style="244" customWidth="1"/>
    <col min="5894" max="5894" width="16.140625" style="244" customWidth="1"/>
    <col min="5895" max="5895" width="15" style="244" customWidth="1"/>
    <col min="5896" max="5896" width="8.85546875" style="244"/>
    <col min="5897" max="5897" width="11" style="244" customWidth="1"/>
    <col min="5898" max="5899" width="10.7109375" style="244" bestFit="1" customWidth="1"/>
    <col min="5900" max="6144" width="8.85546875" style="244"/>
    <col min="6145" max="6145" width="5" style="244" customWidth="1"/>
    <col min="6146" max="6146" width="29.28515625" style="244" customWidth="1"/>
    <col min="6147" max="6147" width="12.7109375" style="244" bestFit="1" customWidth="1"/>
    <col min="6148" max="6148" width="15.28515625" style="244" customWidth="1"/>
    <col min="6149" max="6149" width="11.140625" style="244" customWidth="1"/>
    <col min="6150" max="6150" width="16.140625" style="244" customWidth="1"/>
    <col min="6151" max="6151" width="15" style="244" customWidth="1"/>
    <col min="6152" max="6152" width="8.85546875" style="244"/>
    <col min="6153" max="6153" width="11" style="244" customWidth="1"/>
    <col min="6154" max="6155" width="10.7109375" style="244" bestFit="1" customWidth="1"/>
    <col min="6156" max="6400" width="8.85546875" style="244"/>
    <col min="6401" max="6401" width="5" style="244" customWidth="1"/>
    <col min="6402" max="6402" width="29.28515625" style="244" customWidth="1"/>
    <col min="6403" max="6403" width="12.7109375" style="244" bestFit="1" customWidth="1"/>
    <col min="6404" max="6404" width="15.28515625" style="244" customWidth="1"/>
    <col min="6405" max="6405" width="11.140625" style="244" customWidth="1"/>
    <col min="6406" max="6406" width="16.140625" style="244" customWidth="1"/>
    <col min="6407" max="6407" width="15" style="244" customWidth="1"/>
    <col min="6408" max="6408" width="8.85546875" style="244"/>
    <col min="6409" max="6409" width="11" style="244" customWidth="1"/>
    <col min="6410" max="6411" width="10.7109375" style="244" bestFit="1" customWidth="1"/>
    <col min="6412" max="6656" width="8.85546875" style="244"/>
    <col min="6657" max="6657" width="5" style="244" customWidth="1"/>
    <col min="6658" max="6658" width="29.28515625" style="244" customWidth="1"/>
    <col min="6659" max="6659" width="12.7109375" style="244" bestFit="1" customWidth="1"/>
    <col min="6660" max="6660" width="15.28515625" style="244" customWidth="1"/>
    <col min="6661" max="6661" width="11.140625" style="244" customWidth="1"/>
    <col min="6662" max="6662" width="16.140625" style="244" customWidth="1"/>
    <col min="6663" max="6663" width="15" style="244" customWidth="1"/>
    <col min="6664" max="6664" width="8.85546875" style="244"/>
    <col min="6665" max="6665" width="11" style="244" customWidth="1"/>
    <col min="6666" max="6667" width="10.7109375" style="244" bestFit="1" customWidth="1"/>
    <col min="6668" max="6912" width="8.85546875" style="244"/>
    <col min="6913" max="6913" width="5" style="244" customWidth="1"/>
    <col min="6914" max="6914" width="29.28515625" style="244" customWidth="1"/>
    <col min="6915" max="6915" width="12.7109375" style="244" bestFit="1" customWidth="1"/>
    <col min="6916" max="6916" width="15.28515625" style="244" customWidth="1"/>
    <col min="6917" max="6917" width="11.140625" style="244" customWidth="1"/>
    <col min="6918" max="6918" width="16.140625" style="244" customWidth="1"/>
    <col min="6919" max="6919" width="15" style="244" customWidth="1"/>
    <col min="6920" max="6920" width="8.85546875" style="244"/>
    <col min="6921" max="6921" width="11" style="244" customWidth="1"/>
    <col min="6922" max="6923" width="10.7109375" style="244" bestFit="1" customWidth="1"/>
    <col min="6924" max="7168" width="8.85546875" style="244"/>
    <col min="7169" max="7169" width="5" style="244" customWidth="1"/>
    <col min="7170" max="7170" width="29.28515625" style="244" customWidth="1"/>
    <col min="7171" max="7171" width="12.7109375" style="244" bestFit="1" customWidth="1"/>
    <col min="7172" max="7172" width="15.28515625" style="244" customWidth="1"/>
    <col min="7173" max="7173" width="11.140625" style="244" customWidth="1"/>
    <col min="7174" max="7174" width="16.140625" style="244" customWidth="1"/>
    <col min="7175" max="7175" width="15" style="244" customWidth="1"/>
    <col min="7176" max="7176" width="8.85546875" style="244"/>
    <col min="7177" max="7177" width="11" style="244" customWidth="1"/>
    <col min="7178" max="7179" width="10.7109375" style="244" bestFit="1" customWidth="1"/>
    <col min="7180" max="7424" width="8.85546875" style="244"/>
    <col min="7425" max="7425" width="5" style="244" customWidth="1"/>
    <col min="7426" max="7426" width="29.28515625" style="244" customWidth="1"/>
    <col min="7427" max="7427" width="12.7109375" style="244" bestFit="1" customWidth="1"/>
    <col min="7428" max="7428" width="15.28515625" style="244" customWidth="1"/>
    <col min="7429" max="7429" width="11.140625" style="244" customWidth="1"/>
    <col min="7430" max="7430" width="16.140625" style="244" customWidth="1"/>
    <col min="7431" max="7431" width="15" style="244" customWidth="1"/>
    <col min="7432" max="7432" width="8.85546875" style="244"/>
    <col min="7433" max="7433" width="11" style="244" customWidth="1"/>
    <col min="7434" max="7435" width="10.7109375" style="244" bestFit="1" customWidth="1"/>
    <col min="7436" max="7680" width="8.85546875" style="244"/>
    <col min="7681" max="7681" width="5" style="244" customWidth="1"/>
    <col min="7682" max="7682" width="29.28515625" style="244" customWidth="1"/>
    <col min="7683" max="7683" width="12.7109375" style="244" bestFit="1" customWidth="1"/>
    <col min="7684" max="7684" width="15.28515625" style="244" customWidth="1"/>
    <col min="7685" max="7685" width="11.140625" style="244" customWidth="1"/>
    <col min="7686" max="7686" width="16.140625" style="244" customWidth="1"/>
    <col min="7687" max="7687" width="15" style="244" customWidth="1"/>
    <col min="7688" max="7688" width="8.85546875" style="244"/>
    <col min="7689" max="7689" width="11" style="244" customWidth="1"/>
    <col min="7690" max="7691" width="10.7109375" style="244" bestFit="1" customWidth="1"/>
    <col min="7692" max="7936" width="8.85546875" style="244"/>
    <col min="7937" max="7937" width="5" style="244" customWidth="1"/>
    <col min="7938" max="7938" width="29.28515625" style="244" customWidth="1"/>
    <col min="7939" max="7939" width="12.7109375" style="244" bestFit="1" customWidth="1"/>
    <col min="7940" max="7940" width="15.28515625" style="244" customWidth="1"/>
    <col min="7941" max="7941" width="11.140625" style="244" customWidth="1"/>
    <col min="7942" max="7942" width="16.140625" style="244" customWidth="1"/>
    <col min="7943" max="7943" width="15" style="244" customWidth="1"/>
    <col min="7944" max="7944" width="8.85546875" style="244"/>
    <col min="7945" max="7945" width="11" style="244" customWidth="1"/>
    <col min="7946" max="7947" width="10.7109375" style="244" bestFit="1" customWidth="1"/>
    <col min="7948" max="8192" width="8.85546875" style="244"/>
    <col min="8193" max="8193" width="5" style="244" customWidth="1"/>
    <col min="8194" max="8194" width="29.28515625" style="244" customWidth="1"/>
    <col min="8195" max="8195" width="12.7109375" style="244" bestFit="1" customWidth="1"/>
    <col min="8196" max="8196" width="15.28515625" style="244" customWidth="1"/>
    <col min="8197" max="8197" width="11.140625" style="244" customWidth="1"/>
    <col min="8198" max="8198" width="16.140625" style="244" customWidth="1"/>
    <col min="8199" max="8199" width="15" style="244" customWidth="1"/>
    <col min="8200" max="8200" width="8.85546875" style="244"/>
    <col min="8201" max="8201" width="11" style="244" customWidth="1"/>
    <col min="8202" max="8203" width="10.7109375" style="244" bestFit="1" customWidth="1"/>
    <col min="8204" max="8448" width="8.85546875" style="244"/>
    <col min="8449" max="8449" width="5" style="244" customWidth="1"/>
    <col min="8450" max="8450" width="29.28515625" style="244" customWidth="1"/>
    <col min="8451" max="8451" width="12.7109375" style="244" bestFit="1" customWidth="1"/>
    <col min="8452" max="8452" width="15.28515625" style="244" customWidth="1"/>
    <col min="8453" max="8453" width="11.140625" style="244" customWidth="1"/>
    <col min="8454" max="8454" width="16.140625" style="244" customWidth="1"/>
    <col min="8455" max="8455" width="15" style="244" customWidth="1"/>
    <col min="8456" max="8456" width="8.85546875" style="244"/>
    <col min="8457" max="8457" width="11" style="244" customWidth="1"/>
    <col min="8458" max="8459" width="10.7109375" style="244" bestFit="1" customWidth="1"/>
    <col min="8460" max="8704" width="8.85546875" style="244"/>
    <col min="8705" max="8705" width="5" style="244" customWidth="1"/>
    <col min="8706" max="8706" width="29.28515625" style="244" customWidth="1"/>
    <col min="8707" max="8707" width="12.7109375" style="244" bestFit="1" customWidth="1"/>
    <col min="8708" max="8708" width="15.28515625" style="244" customWidth="1"/>
    <col min="8709" max="8709" width="11.140625" style="244" customWidth="1"/>
    <col min="8710" max="8710" width="16.140625" style="244" customWidth="1"/>
    <col min="8711" max="8711" width="15" style="244" customWidth="1"/>
    <col min="8712" max="8712" width="8.85546875" style="244"/>
    <col min="8713" max="8713" width="11" style="244" customWidth="1"/>
    <col min="8714" max="8715" width="10.7109375" style="244" bestFit="1" customWidth="1"/>
    <col min="8716" max="8960" width="8.85546875" style="244"/>
    <col min="8961" max="8961" width="5" style="244" customWidth="1"/>
    <col min="8962" max="8962" width="29.28515625" style="244" customWidth="1"/>
    <col min="8963" max="8963" width="12.7109375" style="244" bestFit="1" customWidth="1"/>
    <col min="8964" max="8964" width="15.28515625" style="244" customWidth="1"/>
    <col min="8965" max="8965" width="11.140625" style="244" customWidth="1"/>
    <col min="8966" max="8966" width="16.140625" style="244" customWidth="1"/>
    <col min="8967" max="8967" width="15" style="244" customWidth="1"/>
    <col min="8968" max="8968" width="8.85546875" style="244"/>
    <col min="8969" max="8969" width="11" style="244" customWidth="1"/>
    <col min="8970" max="8971" width="10.7109375" style="244" bestFit="1" customWidth="1"/>
    <col min="8972" max="9216" width="8.85546875" style="244"/>
    <col min="9217" max="9217" width="5" style="244" customWidth="1"/>
    <col min="9218" max="9218" width="29.28515625" style="244" customWidth="1"/>
    <col min="9219" max="9219" width="12.7109375" style="244" bestFit="1" customWidth="1"/>
    <col min="9220" max="9220" width="15.28515625" style="244" customWidth="1"/>
    <col min="9221" max="9221" width="11.140625" style="244" customWidth="1"/>
    <col min="9222" max="9222" width="16.140625" style="244" customWidth="1"/>
    <col min="9223" max="9223" width="15" style="244" customWidth="1"/>
    <col min="9224" max="9224" width="8.85546875" style="244"/>
    <col min="9225" max="9225" width="11" style="244" customWidth="1"/>
    <col min="9226" max="9227" width="10.7109375" style="244" bestFit="1" customWidth="1"/>
    <col min="9228" max="9472" width="8.85546875" style="244"/>
    <col min="9473" max="9473" width="5" style="244" customWidth="1"/>
    <col min="9474" max="9474" width="29.28515625" style="244" customWidth="1"/>
    <col min="9475" max="9475" width="12.7109375" style="244" bestFit="1" customWidth="1"/>
    <col min="9476" max="9476" width="15.28515625" style="244" customWidth="1"/>
    <col min="9477" max="9477" width="11.140625" style="244" customWidth="1"/>
    <col min="9478" max="9478" width="16.140625" style="244" customWidth="1"/>
    <col min="9479" max="9479" width="15" style="244" customWidth="1"/>
    <col min="9480" max="9480" width="8.85546875" style="244"/>
    <col min="9481" max="9481" width="11" style="244" customWidth="1"/>
    <col min="9482" max="9483" width="10.7109375" style="244" bestFit="1" customWidth="1"/>
    <col min="9484" max="9728" width="8.85546875" style="244"/>
    <col min="9729" max="9729" width="5" style="244" customWidth="1"/>
    <col min="9730" max="9730" width="29.28515625" style="244" customWidth="1"/>
    <col min="9731" max="9731" width="12.7109375" style="244" bestFit="1" customWidth="1"/>
    <col min="9732" max="9732" width="15.28515625" style="244" customWidth="1"/>
    <col min="9733" max="9733" width="11.140625" style="244" customWidth="1"/>
    <col min="9734" max="9734" width="16.140625" style="244" customWidth="1"/>
    <col min="9735" max="9735" width="15" style="244" customWidth="1"/>
    <col min="9736" max="9736" width="8.85546875" style="244"/>
    <col min="9737" max="9737" width="11" style="244" customWidth="1"/>
    <col min="9738" max="9739" width="10.7109375" style="244" bestFit="1" customWidth="1"/>
    <col min="9740" max="9984" width="8.85546875" style="244"/>
    <col min="9985" max="9985" width="5" style="244" customWidth="1"/>
    <col min="9986" max="9986" width="29.28515625" style="244" customWidth="1"/>
    <col min="9987" max="9987" width="12.7109375" style="244" bestFit="1" customWidth="1"/>
    <col min="9988" max="9988" width="15.28515625" style="244" customWidth="1"/>
    <col min="9989" max="9989" width="11.140625" style="244" customWidth="1"/>
    <col min="9990" max="9990" width="16.140625" style="244" customWidth="1"/>
    <col min="9991" max="9991" width="15" style="244" customWidth="1"/>
    <col min="9992" max="9992" width="8.85546875" style="244"/>
    <col min="9993" max="9993" width="11" style="244" customWidth="1"/>
    <col min="9994" max="9995" width="10.7109375" style="244" bestFit="1" customWidth="1"/>
    <col min="9996" max="10240" width="8.85546875" style="244"/>
    <col min="10241" max="10241" width="5" style="244" customWidth="1"/>
    <col min="10242" max="10242" width="29.28515625" style="244" customWidth="1"/>
    <col min="10243" max="10243" width="12.7109375" style="244" bestFit="1" customWidth="1"/>
    <col min="10244" max="10244" width="15.28515625" style="244" customWidth="1"/>
    <col min="10245" max="10245" width="11.140625" style="244" customWidth="1"/>
    <col min="10246" max="10246" width="16.140625" style="244" customWidth="1"/>
    <col min="10247" max="10247" width="15" style="244" customWidth="1"/>
    <col min="10248" max="10248" width="8.85546875" style="244"/>
    <col min="10249" max="10249" width="11" style="244" customWidth="1"/>
    <col min="10250" max="10251" width="10.7109375" style="244" bestFit="1" customWidth="1"/>
    <col min="10252" max="10496" width="8.85546875" style="244"/>
    <col min="10497" max="10497" width="5" style="244" customWidth="1"/>
    <col min="10498" max="10498" width="29.28515625" style="244" customWidth="1"/>
    <col min="10499" max="10499" width="12.7109375" style="244" bestFit="1" customWidth="1"/>
    <col min="10500" max="10500" width="15.28515625" style="244" customWidth="1"/>
    <col min="10501" max="10501" width="11.140625" style="244" customWidth="1"/>
    <col min="10502" max="10502" width="16.140625" style="244" customWidth="1"/>
    <col min="10503" max="10503" width="15" style="244" customWidth="1"/>
    <col min="10504" max="10504" width="8.85546875" style="244"/>
    <col min="10505" max="10505" width="11" style="244" customWidth="1"/>
    <col min="10506" max="10507" width="10.7109375" style="244" bestFit="1" customWidth="1"/>
    <col min="10508" max="10752" width="8.85546875" style="244"/>
    <col min="10753" max="10753" width="5" style="244" customWidth="1"/>
    <col min="10754" max="10754" width="29.28515625" style="244" customWidth="1"/>
    <col min="10755" max="10755" width="12.7109375" style="244" bestFit="1" customWidth="1"/>
    <col min="10756" max="10756" width="15.28515625" style="244" customWidth="1"/>
    <col min="10757" max="10757" width="11.140625" style="244" customWidth="1"/>
    <col min="10758" max="10758" width="16.140625" style="244" customWidth="1"/>
    <col min="10759" max="10759" width="15" style="244" customWidth="1"/>
    <col min="10760" max="10760" width="8.85546875" style="244"/>
    <col min="10761" max="10761" width="11" style="244" customWidth="1"/>
    <col min="10762" max="10763" width="10.7109375" style="244" bestFit="1" customWidth="1"/>
    <col min="10764" max="11008" width="8.85546875" style="244"/>
    <col min="11009" max="11009" width="5" style="244" customWidth="1"/>
    <col min="11010" max="11010" width="29.28515625" style="244" customWidth="1"/>
    <col min="11011" max="11011" width="12.7109375" style="244" bestFit="1" customWidth="1"/>
    <col min="11012" max="11012" width="15.28515625" style="244" customWidth="1"/>
    <col min="11013" max="11013" width="11.140625" style="244" customWidth="1"/>
    <col min="11014" max="11014" width="16.140625" style="244" customWidth="1"/>
    <col min="11015" max="11015" width="15" style="244" customWidth="1"/>
    <col min="11016" max="11016" width="8.85546875" style="244"/>
    <col min="11017" max="11017" width="11" style="244" customWidth="1"/>
    <col min="11018" max="11019" width="10.7109375" style="244" bestFit="1" customWidth="1"/>
    <col min="11020" max="11264" width="8.85546875" style="244"/>
    <col min="11265" max="11265" width="5" style="244" customWidth="1"/>
    <col min="11266" max="11266" width="29.28515625" style="244" customWidth="1"/>
    <col min="11267" max="11267" width="12.7109375" style="244" bestFit="1" customWidth="1"/>
    <col min="11268" max="11268" width="15.28515625" style="244" customWidth="1"/>
    <col min="11269" max="11269" width="11.140625" style="244" customWidth="1"/>
    <col min="11270" max="11270" width="16.140625" style="244" customWidth="1"/>
    <col min="11271" max="11271" width="15" style="244" customWidth="1"/>
    <col min="11272" max="11272" width="8.85546875" style="244"/>
    <col min="11273" max="11273" width="11" style="244" customWidth="1"/>
    <col min="11274" max="11275" width="10.7109375" style="244" bestFit="1" customWidth="1"/>
    <col min="11276" max="11520" width="8.85546875" style="244"/>
    <col min="11521" max="11521" width="5" style="244" customWidth="1"/>
    <col min="11522" max="11522" width="29.28515625" style="244" customWidth="1"/>
    <col min="11523" max="11523" width="12.7109375" style="244" bestFit="1" customWidth="1"/>
    <col min="11524" max="11524" width="15.28515625" style="244" customWidth="1"/>
    <col min="11525" max="11525" width="11.140625" style="244" customWidth="1"/>
    <col min="11526" max="11526" width="16.140625" style="244" customWidth="1"/>
    <col min="11527" max="11527" width="15" style="244" customWidth="1"/>
    <col min="11528" max="11528" width="8.85546875" style="244"/>
    <col min="11529" max="11529" width="11" style="244" customWidth="1"/>
    <col min="11530" max="11531" width="10.7109375" style="244" bestFit="1" customWidth="1"/>
    <col min="11532" max="11776" width="8.85546875" style="244"/>
    <col min="11777" max="11777" width="5" style="244" customWidth="1"/>
    <col min="11778" max="11778" width="29.28515625" style="244" customWidth="1"/>
    <col min="11779" max="11779" width="12.7109375" style="244" bestFit="1" customWidth="1"/>
    <col min="11780" max="11780" width="15.28515625" style="244" customWidth="1"/>
    <col min="11781" max="11781" width="11.140625" style="244" customWidth="1"/>
    <col min="11782" max="11782" width="16.140625" style="244" customWidth="1"/>
    <col min="11783" max="11783" width="15" style="244" customWidth="1"/>
    <col min="11784" max="11784" width="8.85546875" style="244"/>
    <col min="11785" max="11785" width="11" style="244" customWidth="1"/>
    <col min="11786" max="11787" width="10.7109375" style="244" bestFit="1" customWidth="1"/>
    <col min="11788" max="12032" width="8.85546875" style="244"/>
    <col min="12033" max="12033" width="5" style="244" customWidth="1"/>
    <col min="12034" max="12034" width="29.28515625" style="244" customWidth="1"/>
    <col min="12035" max="12035" width="12.7109375" style="244" bestFit="1" customWidth="1"/>
    <col min="12036" max="12036" width="15.28515625" style="244" customWidth="1"/>
    <col min="12037" max="12037" width="11.140625" style="244" customWidth="1"/>
    <col min="12038" max="12038" width="16.140625" style="244" customWidth="1"/>
    <col min="12039" max="12039" width="15" style="244" customWidth="1"/>
    <col min="12040" max="12040" width="8.85546875" style="244"/>
    <col min="12041" max="12041" width="11" style="244" customWidth="1"/>
    <col min="12042" max="12043" width="10.7109375" style="244" bestFit="1" customWidth="1"/>
    <col min="12044" max="12288" width="8.85546875" style="244"/>
    <col min="12289" max="12289" width="5" style="244" customWidth="1"/>
    <col min="12290" max="12290" width="29.28515625" style="244" customWidth="1"/>
    <col min="12291" max="12291" width="12.7109375" style="244" bestFit="1" customWidth="1"/>
    <col min="12292" max="12292" width="15.28515625" style="244" customWidth="1"/>
    <col min="12293" max="12293" width="11.140625" style="244" customWidth="1"/>
    <col min="12294" max="12294" width="16.140625" style="244" customWidth="1"/>
    <col min="12295" max="12295" width="15" style="244" customWidth="1"/>
    <col min="12296" max="12296" width="8.85546875" style="244"/>
    <col min="12297" max="12297" width="11" style="244" customWidth="1"/>
    <col min="12298" max="12299" width="10.7109375" style="244" bestFit="1" customWidth="1"/>
    <col min="12300" max="12544" width="8.85546875" style="244"/>
    <col min="12545" max="12545" width="5" style="244" customWidth="1"/>
    <col min="12546" max="12546" width="29.28515625" style="244" customWidth="1"/>
    <col min="12547" max="12547" width="12.7109375" style="244" bestFit="1" customWidth="1"/>
    <col min="12548" max="12548" width="15.28515625" style="244" customWidth="1"/>
    <col min="12549" max="12549" width="11.140625" style="244" customWidth="1"/>
    <col min="12550" max="12550" width="16.140625" style="244" customWidth="1"/>
    <col min="12551" max="12551" width="15" style="244" customWidth="1"/>
    <col min="12552" max="12552" width="8.85546875" style="244"/>
    <col min="12553" max="12553" width="11" style="244" customWidth="1"/>
    <col min="12554" max="12555" width="10.7109375" style="244" bestFit="1" customWidth="1"/>
    <col min="12556" max="12800" width="8.85546875" style="244"/>
    <col min="12801" max="12801" width="5" style="244" customWidth="1"/>
    <col min="12802" max="12802" width="29.28515625" style="244" customWidth="1"/>
    <col min="12803" max="12803" width="12.7109375" style="244" bestFit="1" customWidth="1"/>
    <col min="12804" max="12804" width="15.28515625" style="244" customWidth="1"/>
    <col min="12805" max="12805" width="11.140625" style="244" customWidth="1"/>
    <col min="12806" max="12806" width="16.140625" style="244" customWidth="1"/>
    <col min="12807" max="12807" width="15" style="244" customWidth="1"/>
    <col min="12808" max="12808" width="8.85546875" style="244"/>
    <col min="12809" max="12809" width="11" style="244" customWidth="1"/>
    <col min="12810" max="12811" width="10.7109375" style="244" bestFit="1" customWidth="1"/>
    <col min="12812" max="13056" width="8.85546875" style="244"/>
    <col min="13057" max="13057" width="5" style="244" customWidth="1"/>
    <col min="13058" max="13058" width="29.28515625" style="244" customWidth="1"/>
    <col min="13059" max="13059" width="12.7109375" style="244" bestFit="1" customWidth="1"/>
    <col min="13060" max="13060" width="15.28515625" style="244" customWidth="1"/>
    <col min="13061" max="13061" width="11.140625" style="244" customWidth="1"/>
    <col min="13062" max="13062" width="16.140625" style="244" customWidth="1"/>
    <col min="13063" max="13063" width="15" style="244" customWidth="1"/>
    <col min="13064" max="13064" width="8.85546875" style="244"/>
    <col min="13065" max="13065" width="11" style="244" customWidth="1"/>
    <col min="13066" max="13067" width="10.7109375" style="244" bestFit="1" customWidth="1"/>
    <col min="13068" max="13312" width="8.85546875" style="244"/>
    <col min="13313" max="13313" width="5" style="244" customWidth="1"/>
    <col min="13314" max="13314" width="29.28515625" style="244" customWidth="1"/>
    <col min="13315" max="13315" width="12.7109375" style="244" bestFit="1" customWidth="1"/>
    <col min="13316" max="13316" width="15.28515625" style="244" customWidth="1"/>
    <col min="13317" max="13317" width="11.140625" style="244" customWidth="1"/>
    <col min="13318" max="13318" width="16.140625" style="244" customWidth="1"/>
    <col min="13319" max="13319" width="15" style="244" customWidth="1"/>
    <col min="13320" max="13320" width="8.85546875" style="244"/>
    <col min="13321" max="13321" width="11" style="244" customWidth="1"/>
    <col min="13322" max="13323" width="10.7109375" style="244" bestFit="1" customWidth="1"/>
    <col min="13324" max="13568" width="8.85546875" style="244"/>
    <col min="13569" max="13569" width="5" style="244" customWidth="1"/>
    <col min="13570" max="13570" width="29.28515625" style="244" customWidth="1"/>
    <col min="13571" max="13571" width="12.7109375" style="244" bestFit="1" customWidth="1"/>
    <col min="13572" max="13572" width="15.28515625" style="244" customWidth="1"/>
    <col min="13573" max="13573" width="11.140625" style="244" customWidth="1"/>
    <col min="13574" max="13574" width="16.140625" style="244" customWidth="1"/>
    <col min="13575" max="13575" width="15" style="244" customWidth="1"/>
    <col min="13576" max="13576" width="8.85546875" style="244"/>
    <col min="13577" max="13577" width="11" style="244" customWidth="1"/>
    <col min="13578" max="13579" width="10.7109375" style="244" bestFit="1" customWidth="1"/>
    <col min="13580" max="13824" width="8.85546875" style="244"/>
    <col min="13825" max="13825" width="5" style="244" customWidth="1"/>
    <col min="13826" max="13826" width="29.28515625" style="244" customWidth="1"/>
    <col min="13827" max="13827" width="12.7109375" style="244" bestFit="1" customWidth="1"/>
    <col min="13828" max="13828" width="15.28515625" style="244" customWidth="1"/>
    <col min="13829" max="13829" width="11.140625" style="244" customWidth="1"/>
    <col min="13830" max="13830" width="16.140625" style="244" customWidth="1"/>
    <col min="13831" max="13831" width="15" style="244" customWidth="1"/>
    <col min="13832" max="13832" width="8.85546875" style="244"/>
    <col min="13833" max="13833" width="11" style="244" customWidth="1"/>
    <col min="13834" max="13835" width="10.7109375" style="244" bestFit="1" customWidth="1"/>
    <col min="13836" max="14080" width="8.85546875" style="244"/>
    <col min="14081" max="14081" width="5" style="244" customWidth="1"/>
    <col min="14082" max="14082" width="29.28515625" style="244" customWidth="1"/>
    <col min="14083" max="14083" width="12.7109375" style="244" bestFit="1" customWidth="1"/>
    <col min="14084" max="14084" width="15.28515625" style="244" customWidth="1"/>
    <col min="14085" max="14085" width="11.140625" style="244" customWidth="1"/>
    <col min="14086" max="14086" width="16.140625" style="244" customWidth="1"/>
    <col min="14087" max="14087" width="15" style="244" customWidth="1"/>
    <col min="14088" max="14088" width="8.85546875" style="244"/>
    <col min="14089" max="14089" width="11" style="244" customWidth="1"/>
    <col min="14090" max="14091" width="10.7109375" style="244" bestFit="1" customWidth="1"/>
    <col min="14092" max="14336" width="8.85546875" style="244"/>
    <col min="14337" max="14337" width="5" style="244" customWidth="1"/>
    <col min="14338" max="14338" width="29.28515625" style="244" customWidth="1"/>
    <col min="14339" max="14339" width="12.7109375" style="244" bestFit="1" customWidth="1"/>
    <col min="14340" max="14340" width="15.28515625" style="244" customWidth="1"/>
    <col min="14341" max="14341" width="11.140625" style="244" customWidth="1"/>
    <col min="14342" max="14342" width="16.140625" style="244" customWidth="1"/>
    <col min="14343" max="14343" width="15" style="244" customWidth="1"/>
    <col min="14344" max="14344" width="8.85546875" style="244"/>
    <col min="14345" max="14345" width="11" style="244" customWidth="1"/>
    <col min="14346" max="14347" width="10.7109375" style="244" bestFit="1" customWidth="1"/>
    <col min="14348" max="14592" width="8.85546875" style="244"/>
    <col min="14593" max="14593" width="5" style="244" customWidth="1"/>
    <col min="14594" max="14594" width="29.28515625" style="244" customWidth="1"/>
    <col min="14595" max="14595" width="12.7109375" style="244" bestFit="1" customWidth="1"/>
    <col min="14596" max="14596" width="15.28515625" style="244" customWidth="1"/>
    <col min="14597" max="14597" width="11.140625" style="244" customWidth="1"/>
    <col min="14598" max="14598" width="16.140625" style="244" customWidth="1"/>
    <col min="14599" max="14599" width="15" style="244" customWidth="1"/>
    <col min="14600" max="14600" width="8.85546875" style="244"/>
    <col min="14601" max="14601" width="11" style="244" customWidth="1"/>
    <col min="14602" max="14603" width="10.7109375" style="244" bestFit="1" customWidth="1"/>
    <col min="14604" max="14848" width="8.85546875" style="244"/>
    <col min="14849" max="14849" width="5" style="244" customWidth="1"/>
    <col min="14850" max="14850" width="29.28515625" style="244" customWidth="1"/>
    <col min="14851" max="14851" width="12.7109375" style="244" bestFit="1" customWidth="1"/>
    <col min="14852" max="14852" width="15.28515625" style="244" customWidth="1"/>
    <col min="14853" max="14853" width="11.140625" style="244" customWidth="1"/>
    <col min="14854" max="14854" width="16.140625" style="244" customWidth="1"/>
    <col min="14855" max="14855" width="15" style="244" customWidth="1"/>
    <col min="14856" max="14856" width="8.85546875" style="244"/>
    <col min="14857" max="14857" width="11" style="244" customWidth="1"/>
    <col min="14858" max="14859" width="10.7109375" style="244" bestFit="1" customWidth="1"/>
    <col min="14860" max="15104" width="8.85546875" style="244"/>
    <col min="15105" max="15105" width="5" style="244" customWidth="1"/>
    <col min="15106" max="15106" width="29.28515625" style="244" customWidth="1"/>
    <col min="15107" max="15107" width="12.7109375" style="244" bestFit="1" customWidth="1"/>
    <col min="15108" max="15108" width="15.28515625" style="244" customWidth="1"/>
    <col min="15109" max="15109" width="11.140625" style="244" customWidth="1"/>
    <col min="15110" max="15110" width="16.140625" style="244" customWidth="1"/>
    <col min="15111" max="15111" width="15" style="244" customWidth="1"/>
    <col min="15112" max="15112" width="8.85546875" style="244"/>
    <col min="15113" max="15113" width="11" style="244" customWidth="1"/>
    <col min="15114" max="15115" width="10.7109375" style="244" bestFit="1" customWidth="1"/>
    <col min="15116" max="15360" width="8.85546875" style="244"/>
    <col min="15361" max="15361" width="5" style="244" customWidth="1"/>
    <col min="15362" max="15362" width="29.28515625" style="244" customWidth="1"/>
    <col min="15363" max="15363" width="12.7109375" style="244" bestFit="1" customWidth="1"/>
    <col min="15364" max="15364" width="15.28515625" style="244" customWidth="1"/>
    <col min="15365" max="15365" width="11.140625" style="244" customWidth="1"/>
    <col min="15366" max="15366" width="16.140625" style="244" customWidth="1"/>
    <col min="15367" max="15367" width="15" style="244" customWidth="1"/>
    <col min="15368" max="15368" width="8.85546875" style="244"/>
    <col min="15369" max="15369" width="11" style="244" customWidth="1"/>
    <col min="15370" max="15371" width="10.7109375" style="244" bestFit="1" customWidth="1"/>
    <col min="15372" max="15616" width="8.85546875" style="244"/>
    <col min="15617" max="15617" width="5" style="244" customWidth="1"/>
    <col min="15618" max="15618" width="29.28515625" style="244" customWidth="1"/>
    <col min="15619" max="15619" width="12.7109375" style="244" bestFit="1" customWidth="1"/>
    <col min="15620" max="15620" width="15.28515625" style="244" customWidth="1"/>
    <col min="15621" max="15621" width="11.140625" style="244" customWidth="1"/>
    <col min="15622" max="15622" width="16.140625" style="244" customWidth="1"/>
    <col min="15623" max="15623" width="15" style="244" customWidth="1"/>
    <col min="15624" max="15624" width="8.85546875" style="244"/>
    <col min="15625" max="15625" width="11" style="244" customWidth="1"/>
    <col min="15626" max="15627" width="10.7109375" style="244" bestFit="1" customWidth="1"/>
    <col min="15628" max="15872" width="8.85546875" style="244"/>
    <col min="15873" max="15873" width="5" style="244" customWidth="1"/>
    <col min="15874" max="15874" width="29.28515625" style="244" customWidth="1"/>
    <col min="15875" max="15875" width="12.7109375" style="244" bestFit="1" customWidth="1"/>
    <col min="15876" max="15876" width="15.28515625" style="244" customWidth="1"/>
    <col min="15877" max="15877" width="11.140625" style="244" customWidth="1"/>
    <col min="15878" max="15878" width="16.140625" style="244" customWidth="1"/>
    <col min="15879" max="15879" width="15" style="244" customWidth="1"/>
    <col min="15880" max="15880" width="8.85546875" style="244"/>
    <col min="15881" max="15881" width="11" style="244" customWidth="1"/>
    <col min="15882" max="15883" width="10.7109375" style="244" bestFit="1" customWidth="1"/>
    <col min="15884" max="16128" width="8.85546875" style="244"/>
    <col min="16129" max="16129" width="5" style="244" customWidth="1"/>
    <col min="16130" max="16130" width="29.28515625" style="244" customWidth="1"/>
    <col min="16131" max="16131" width="12.7109375" style="244" bestFit="1" customWidth="1"/>
    <col min="16132" max="16132" width="15.28515625" style="244" customWidth="1"/>
    <col min="16133" max="16133" width="11.140625" style="244" customWidth="1"/>
    <col min="16134" max="16134" width="16.140625" style="244" customWidth="1"/>
    <col min="16135" max="16135" width="15" style="244" customWidth="1"/>
    <col min="16136" max="16136" width="8.85546875" style="244"/>
    <col min="16137" max="16137" width="11" style="244" customWidth="1"/>
    <col min="16138" max="16139" width="10.7109375" style="244" bestFit="1" customWidth="1"/>
    <col min="16140" max="16384" width="8.85546875" style="244"/>
  </cols>
  <sheetData>
    <row r="1" spans="1:11" s="243" customFormat="1" ht="64.900000000000006" customHeight="1">
      <c r="A1" s="242" t="s">
        <v>477</v>
      </c>
      <c r="B1" s="242"/>
      <c r="C1" s="242"/>
      <c r="D1" s="242"/>
      <c r="E1" s="242"/>
      <c r="F1" s="242"/>
      <c r="G1" s="242"/>
    </row>
    <row r="2" spans="1:11" ht="12" customHeight="1"/>
    <row r="3" spans="1:11" s="247" customFormat="1" ht="20.45" customHeight="1">
      <c r="A3" s="245" t="s">
        <v>0</v>
      </c>
      <c r="B3" s="245" t="s">
        <v>281</v>
      </c>
      <c r="C3" s="246" t="s">
        <v>282</v>
      </c>
      <c r="D3" s="246"/>
      <c r="E3" s="246"/>
      <c r="F3" s="245" t="s">
        <v>464</v>
      </c>
      <c r="G3" s="245"/>
      <c r="H3" s="235" t="s">
        <v>13</v>
      </c>
    </row>
    <row r="4" spans="1:11" s="248" customFormat="1" ht="8.4499999999999993" customHeight="1">
      <c r="A4" s="245"/>
      <c r="B4" s="245"/>
      <c r="C4" s="245" t="s">
        <v>283</v>
      </c>
      <c r="D4" s="245" t="s">
        <v>284</v>
      </c>
      <c r="E4" s="245" t="s">
        <v>285</v>
      </c>
      <c r="F4" s="245" t="s">
        <v>286</v>
      </c>
      <c r="G4" s="245" t="s">
        <v>287</v>
      </c>
      <c r="H4" s="235"/>
    </row>
    <row r="5" spans="1:11" s="248" customFormat="1" ht="43.9" customHeight="1">
      <c r="A5" s="245"/>
      <c r="B5" s="245"/>
      <c r="C5" s="245"/>
      <c r="D5" s="245"/>
      <c r="E5" s="245"/>
      <c r="F5" s="245"/>
      <c r="G5" s="245"/>
      <c r="H5" s="235"/>
    </row>
    <row r="6" spans="1:11">
      <c r="A6" s="145"/>
      <c r="B6" s="249" t="s">
        <v>212</v>
      </c>
      <c r="C6" s="250">
        <f>C7+C51</f>
        <v>7208269</v>
      </c>
      <c r="D6" s="251"/>
      <c r="E6" s="252">
        <f>E7+E51</f>
        <v>307</v>
      </c>
      <c r="F6" s="250">
        <f>F7+F51</f>
        <v>4785775</v>
      </c>
      <c r="G6" s="251">
        <f>F6/C6</f>
        <v>0.66392846881824197</v>
      </c>
      <c r="H6" s="145"/>
    </row>
    <row r="7" spans="1:11">
      <c r="A7" s="253" t="s">
        <v>229</v>
      </c>
      <c r="B7" s="254" t="s">
        <v>282</v>
      </c>
      <c r="C7" s="255">
        <f>C8+C22</f>
        <v>6589326</v>
      </c>
      <c r="D7" s="256">
        <f>D8+D22</f>
        <v>1</v>
      </c>
      <c r="E7" s="257">
        <f>E8+E22</f>
        <v>193</v>
      </c>
      <c r="F7" s="258">
        <f>F8+F22</f>
        <v>4230606</v>
      </c>
      <c r="G7" s="251">
        <f>F7/C7</f>
        <v>0.64203926167866032</v>
      </c>
      <c r="H7" s="145"/>
      <c r="I7" s="244">
        <v>2713000</v>
      </c>
      <c r="J7" s="259">
        <f>I7-F7</f>
        <v>-1517606</v>
      </c>
      <c r="K7" s="259"/>
    </row>
    <row r="8" spans="1:11">
      <c r="A8" s="253" t="s">
        <v>288</v>
      </c>
      <c r="B8" s="254" t="s">
        <v>289</v>
      </c>
      <c r="C8" s="255">
        <f>SUM(C9:C21)</f>
        <v>3467254</v>
      </c>
      <c r="D8" s="260">
        <f>SUM(D9:D21)</f>
        <v>0.52619251195038763</v>
      </c>
      <c r="E8" s="257">
        <f>SUM(E9:E21)</f>
        <v>136</v>
      </c>
      <c r="F8" s="255">
        <f>SUM(F9:F21)</f>
        <v>2878355</v>
      </c>
      <c r="G8" s="251">
        <f>F8/C8</f>
        <v>0.83015406428257055</v>
      </c>
      <c r="H8" s="145"/>
    </row>
    <row r="9" spans="1:11">
      <c r="A9" s="261">
        <v>1</v>
      </c>
      <c r="B9" s="98" t="s">
        <v>295</v>
      </c>
      <c r="C9" s="98">
        <v>260080</v>
      </c>
      <c r="D9" s="262">
        <v>3.9469894189481596E-2</v>
      </c>
      <c r="E9" s="99">
        <v>7</v>
      </c>
      <c r="F9" s="263">
        <v>255234</v>
      </c>
      <c r="G9" s="264">
        <f>F9/C9</f>
        <v>0.98136727160873582</v>
      </c>
      <c r="H9" s="145"/>
    </row>
    <row r="10" spans="1:11">
      <c r="A10" s="261">
        <v>2</v>
      </c>
      <c r="B10" s="98" t="s">
        <v>290</v>
      </c>
      <c r="C10" s="98">
        <v>316355</v>
      </c>
      <c r="D10" s="262">
        <v>4.8010221379242733E-2</v>
      </c>
      <c r="E10" s="99">
        <v>7</v>
      </c>
      <c r="F10" s="263">
        <v>310120</v>
      </c>
      <c r="G10" s="264">
        <f t="shared" ref="G10:G73" si="0">F10/C10</f>
        <v>0.9802911286371323</v>
      </c>
      <c r="H10" s="145"/>
    </row>
    <row r="11" spans="1:11">
      <c r="A11" s="261">
        <v>3</v>
      </c>
      <c r="B11" s="98" t="s">
        <v>299</v>
      </c>
      <c r="C11" s="98">
        <v>83234</v>
      </c>
      <c r="D11" s="262">
        <v>1.2631640929588246E-2</v>
      </c>
      <c r="E11" s="99">
        <v>4</v>
      </c>
      <c r="F11" s="263">
        <v>80706</v>
      </c>
      <c r="G11" s="264">
        <f t="shared" si="0"/>
        <v>0.96962779633322926</v>
      </c>
      <c r="H11" s="145"/>
    </row>
    <row r="12" spans="1:11">
      <c r="A12" s="261">
        <v>4</v>
      </c>
      <c r="B12" s="98" t="s">
        <v>292</v>
      </c>
      <c r="C12" s="98">
        <v>425554</v>
      </c>
      <c r="D12" s="262">
        <v>6.4582326022418687E-2</v>
      </c>
      <c r="E12" s="99">
        <v>16</v>
      </c>
      <c r="F12" s="263">
        <v>390586</v>
      </c>
      <c r="G12" s="264">
        <f t="shared" si="0"/>
        <v>0.91782946465078463</v>
      </c>
      <c r="H12" s="145"/>
    </row>
    <row r="13" spans="1:11">
      <c r="A13" s="261">
        <v>5</v>
      </c>
      <c r="B13" s="98" t="s">
        <v>293</v>
      </c>
      <c r="C13" s="98">
        <v>209539</v>
      </c>
      <c r="D13" s="262">
        <v>3.1799762221507932E-2</v>
      </c>
      <c r="E13" s="99">
        <v>14</v>
      </c>
      <c r="F13" s="263">
        <v>192169</v>
      </c>
      <c r="G13" s="264">
        <f t="shared" si="0"/>
        <v>0.91710373725177652</v>
      </c>
      <c r="H13" s="145"/>
    </row>
    <row r="14" spans="1:11">
      <c r="A14" s="261">
        <v>6</v>
      </c>
      <c r="B14" s="98" t="s">
        <v>291</v>
      </c>
      <c r="C14" s="98">
        <v>342001</v>
      </c>
      <c r="D14" s="262">
        <v>5.1902273464691229E-2</v>
      </c>
      <c r="E14" s="99">
        <v>12</v>
      </c>
      <c r="F14" s="263">
        <v>312717</v>
      </c>
      <c r="G14" s="264">
        <f t="shared" si="0"/>
        <v>0.91437451937275038</v>
      </c>
      <c r="H14" s="145"/>
    </row>
    <row r="15" spans="1:11">
      <c r="A15" s="261">
        <v>7</v>
      </c>
      <c r="B15" s="98" t="s">
        <v>294</v>
      </c>
      <c r="C15" s="98">
        <v>152523</v>
      </c>
      <c r="D15" s="262">
        <v>2.3146980434721246E-2</v>
      </c>
      <c r="E15" s="99">
        <v>6</v>
      </c>
      <c r="F15" s="263">
        <v>138873</v>
      </c>
      <c r="G15" s="264">
        <f t="shared" si="0"/>
        <v>0.91050530083987335</v>
      </c>
      <c r="H15" s="145"/>
    </row>
    <row r="16" spans="1:11">
      <c r="A16" s="261">
        <v>8</v>
      </c>
      <c r="B16" s="98" t="s">
        <v>296</v>
      </c>
      <c r="C16" s="98">
        <v>288257</v>
      </c>
      <c r="D16" s="262">
        <v>4.3746052327658401E-2</v>
      </c>
      <c r="E16" s="99">
        <v>11</v>
      </c>
      <c r="F16" s="263">
        <v>260477</v>
      </c>
      <c r="G16" s="264">
        <f t="shared" si="0"/>
        <v>0.90362766559008112</v>
      </c>
      <c r="H16" s="145"/>
    </row>
    <row r="17" spans="1:8" ht="24.6" customHeight="1">
      <c r="A17" s="261">
        <v>9</v>
      </c>
      <c r="B17" s="100" t="s">
        <v>297</v>
      </c>
      <c r="C17" s="98">
        <v>221036</v>
      </c>
      <c r="D17" s="262">
        <v>3.3544553722186454E-2</v>
      </c>
      <c r="E17" s="99">
        <v>20</v>
      </c>
      <c r="F17" s="263">
        <v>183127</v>
      </c>
      <c r="G17" s="264">
        <f t="shared" si="0"/>
        <v>0.82849400097721637</v>
      </c>
      <c r="H17" s="145"/>
    </row>
    <row r="18" spans="1:8" ht="110.25">
      <c r="A18" s="265">
        <v>10</v>
      </c>
      <c r="B18" s="100" t="s">
        <v>298</v>
      </c>
      <c r="C18" s="100">
        <v>291023</v>
      </c>
      <c r="D18" s="264">
        <v>4.4165822118984552E-2</v>
      </c>
      <c r="E18" s="104">
        <v>13</v>
      </c>
      <c r="F18" s="263">
        <v>237638</v>
      </c>
      <c r="G18" s="264">
        <f t="shared" si="0"/>
        <v>0.81656089037636204</v>
      </c>
      <c r="H18" s="266" t="s">
        <v>466</v>
      </c>
    </row>
    <row r="19" spans="1:8">
      <c r="A19" s="261">
        <v>11</v>
      </c>
      <c r="B19" s="98" t="s">
        <v>301</v>
      </c>
      <c r="C19" s="98">
        <v>320598</v>
      </c>
      <c r="D19" s="262">
        <v>4.8654141561671103E-2</v>
      </c>
      <c r="E19" s="99">
        <v>10</v>
      </c>
      <c r="F19" s="263">
        <v>253100</v>
      </c>
      <c r="G19" s="264">
        <f t="shared" si="0"/>
        <v>0.78946219252771388</v>
      </c>
      <c r="H19" s="145"/>
    </row>
    <row r="20" spans="1:8">
      <c r="A20" s="261">
        <v>12</v>
      </c>
      <c r="B20" s="98" t="s">
        <v>300</v>
      </c>
      <c r="C20" s="98">
        <v>462932</v>
      </c>
      <c r="D20" s="262">
        <v>7.0254833347143553E-2</v>
      </c>
      <c r="E20" s="99">
        <v>16</v>
      </c>
      <c r="F20" s="263">
        <v>263608</v>
      </c>
      <c r="G20" s="264">
        <f t="shared" si="0"/>
        <v>0.56943136356959556</v>
      </c>
      <c r="H20" s="145"/>
    </row>
    <row r="21" spans="1:8">
      <c r="A21" s="261">
        <v>13</v>
      </c>
      <c r="B21" s="98" t="s">
        <v>465</v>
      </c>
      <c r="C21" s="98">
        <v>94122</v>
      </c>
      <c r="D21" s="262">
        <v>1.428401023109192E-2</v>
      </c>
      <c r="E21" s="99">
        <v>0</v>
      </c>
      <c r="F21" s="263">
        <v>0</v>
      </c>
      <c r="G21" s="264">
        <f t="shared" si="0"/>
        <v>0</v>
      </c>
      <c r="H21" s="145"/>
    </row>
    <row r="22" spans="1:8">
      <c r="A22" s="253" t="s">
        <v>302</v>
      </c>
      <c r="B22" s="101" t="s">
        <v>303</v>
      </c>
      <c r="C22" s="255">
        <f>SUM(C23:C50)</f>
        <v>3122072</v>
      </c>
      <c r="D22" s="260">
        <f>SUM(D23:D50)</f>
        <v>0.47380748804961237</v>
      </c>
      <c r="E22" s="257">
        <f>SUM(E23:E50)</f>
        <v>57</v>
      </c>
      <c r="F22" s="255">
        <f>SUM(F23:F50)</f>
        <v>1352251</v>
      </c>
      <c r="G22" s="251">
        <f t="shared" si="0"/>
        <v>0.43312614186988641</v>
      </c>
      <c r="H22" s="145"/>
    </row>
    <row r="23" spans="1:8">
      <c r="A23" s="265">
        <v>1</v>
      </c>
      <c r="B23" s="103" t="s">
        <v>318</v>
      </c>
      <c r="C23" s="100">
        <v>25015</v>
      </c>
      <c r="D23" s="262">
        <v>3.7962911532985317E-3</v>
      </c>
      <c r="E23" s="104">
        <v>3</v>
      </c>
      <c r="F23" s="263">
        <v>25015</v>
      </c>
      <c r="G23" s="264">
        <f t="shared" si="0"/>
        <v>1</v>
      </c>
      <c r="H23" s="145"/>
    </row>
    <row r="24" spans="1:8">
      <c r="A24" s="265">
        <v>2</v>
      </c>
      <c r="B24" s="103" t="s">
        <v>329</v>
      </c>
      <c r="C24" s="100">
        <v>6400</v>
      </c>
      <c r="D24" s="262">
        <v>9.7126777457967627E-4</v>
      </c>
      <c r="E24" s="104">
        <v>1</v>
      </c>
      <c r="F24" s="263">
        <v>6400</v>
      </c>
      <c r="G24" s="264">
        <f t="shared" si="0"/>
        <v>1</v>
      </c>
      <c r="H24" s="145"/>
    </row>
    <row r="25" spans="1:8">
      <c r="A25" s="265">
        <v>3</v>
      </c>
      <c r="B25" s="103" t="s">
        <v>325</v>
      </c>
      <c r="C25" s="100">
        <v>6267</v>
      </c>
      <c r="D25" s="262">
        <v>9.5108361613919243E-4</v>
      </c>
      <c r="E25" s="104">
        <v>0</v>
      </c>
      <c r="F25" s="263">
        <v>6267</v>
      </c>
      <c r="G25" s="264">
        <f t="shared" si="0"/>
        <v>1</v>
      </c>
      <c r="H25" s="145"/>
    </row>
    <row r="26" spans="1:8" ht="31.5">
      <c r="A26" s="265">
        <v>4</v>
      </c>
      <c r="B26" s="105" t="s">
        <v>304</v>
      </c>
      <c r="C26" s="100">
        <v>3672</v>
      </c>
      <c r="D26" s="262">
        <v>5.5726488566508925E-4</v>
      </c>
      <c r="E26" s="104">
        <v>1</v>
      </c>
      <c r="F26" s="263">
        <v>3672</v>
      </c>
      <c r="G26" s="264">
        <f t="shared" si="0"/>
        <v>1</v>
      </c>
      <c r="H26" s="145"/>
    </row>
    <row r="27" spans="1:8">
      <c r="A27" s="265">
        <v>5</v>
      </c>
      <c r="B27" s="103" t="s">
        <v>305</v>
      </c>
      <c r="C27" s="100">
        <v>23</v>
      </c>
      <c r="D27" s="262">
        <v>3.4904935648957117E-6</v>
      </c>
      <c r="E27" s="104">
        <v>1</v>
      </c>
      <c r="F27" s="263">
        <v>23</v>
      </c>
      <c r="G27" s="264">
        <f t="shared" si="0"/>
        <v>1</v>
      </c>
      <c r="H27" s="145"/>
    </row>
    <row r="28" spans="1:8" ht="31.5">
      <c r="A28" s="265">
        <v>6</v>
      </c>
      <c r="B28" s="105" t="s">
        <v>326</v>
      </c>
      <c r="C28" s="100">
        <v>34840</v>
      </c>
      <c r="D28" s="262">
        <v>5.2873389478681129E-3</v>
      </c>
      <c r="E28" s="104">
        <v>1</v>
      </c>
      <c r="F28" s="263">
        <v>34837</v>
      </c>
      <c r="G28" s="264">
        <f t="shared" si="0"/>
        <v>0.99991389207807113</v>
      </c>
      <c r="H28" s="145"/>
    </row>
    <row r="29" spans="1:8">
      <c r="A29" s="265">
        <v>7</v>
      </c>
      <c r="B29" s="103" t="s">
        <v>306</v>
      </c>
      <c r="C29" s="100">
        <v>37709</v>
      </c>
      <c r="D29" s="262">
        <v>5.7227400799414081E-3</v>
      </c>
      <c r="E29" s="104">
        <v>4</v>
      </c>
      <c r="F29" s="263">
        <v>37219</v>
      </c>
      <c r="G29" s="264">
        <f t="shared" si="0"/>
        <v>0.98700575459439388</v>
      </c>
      <c r="H29" s="145"/>
    </row>
    <row r="30" spans="1:8">
      <c r="A30" s="265">
        <v>8</v>
      </c>
      <c r="B30" s="105" t="s">
        <v>307</v>
      </c>
      <c r="C30" s="100">
        <v>22000</v>
      </c>
      <c r="D30" s="262">
        <v>3.3387329751176373E-3</v>
      </c>
      <c r="E30" s="104">
        <v>1</v>
      </c>
      <c r="F30" s="263">
        <v>21353</v>
      </c>
      <c r="G30" s="264">
        <f t="shared" si="0"/>
        <v>0.97059090909090906</v>
      </c>
      <c r="H30" s="145"/>
    </row>
    <row r="31" spans="1:8">
      <c r="A31" s="265">
        <v>9</v>
      </c>
      <c r="B31" s="103" t="s">
        <v>310</v>
      </c>
      <c r="C31" s="100">
        <v>20000</v>
      </c>
      <c r="D31" s="262">
        <v>3.0352117955614885E-3</v>
      </c>
      <c r="E31" s="104">
        <v>0</v>
      </c>
      <c r="F31" s="263">
        <v>19211</v>
      </c>
      <c r="G31" s="264">
        <f t="shared" si="0"/>
        <v>0.96055000000000001</v>
      </c>
      <c r="H31" s="145"/>
    </row>
    <row r="32" spans="1:8" ht="31.5">
      <c r="A32" s="265">
        <v>10</v>
      </c>
      <c r="B32" s="105" t="s">
        <v>309</v>
      </c>
      <c r="C32" s="100">
        <v>18378</v>
      </c>
      <c r="D32" s="262">
        <v>2.7890561189414516E-3</v>
      </c>
      <c r="E32" s="104">
        <v>1</v>
      </c>
      <c r="F32" s="263">
        <v>17536</v>
      </c>
      <c r="G32" s="264">
        <f t="shared" si="0"/>
        <v>0.95418435085428233</v>
      </c>
      <c r="H32" s="145"/>
    </row>
    <row r="33" spans="1:8" ht="78.75">
      <c r="A33" s="265">
        <v>11</v>
      </c>
      <c r="B33" s="103" t="s">
        <v>321</v>
      </c>
      <c r="C33" s="100">
        <v>159496</v>
      </c>
      <c r="D33" s="264">
        <v>2.4205207027243759E-2</v>
      </c>
      <c r="E33" s="104">
        <v>7</v>
      </c>
      <c r="F33" s="263">
        <v>149945</v>
      </c>
      <c r="G33" s="264">
        <f t="shared" si="0"/>
        <v>0.94011762050458947</v>
      </c>
      <c r="H33" s="172" t="s">
        <v>468</v>
      </c>
    </row>
    <row r="34" spans="1:8" ht="63">
      <c r="A34" s="265">
        <v>12</v>
      </c>
      <c r="B34" s="267" t="s">
        <v>317</v>
      </c>
      <c r="C34" s="100">
        <v>56832</v>
      </c>
      <c r="D34" s="264">
        <v>8.6248578382675262E-3</v>
      </c>
      <c r="E34" s="104">
        <v>1</v>
      </c>
      <c r="F34" s="263">
        <v>51824</v>
      </c>
      <c r="G34" s="264">
        <f t="shared" si="0"/>
        <v>0.91188063063063063</v>
      </c>
      <c r="H34" s="172" t="s">
        <v>469</v>
      </c>
    </row>
    <row r="35" spans="1:8">
      <c r="A35" s="265">
        <v>13</v>
      </c>
      <c r="B35" s="106" t="s">
        <v>323</v>
      </c>
      <c r="C35" s="100">
        <v>7660</v>
      </c>
      <c r="D35" s="262">
        <v>1.1624861177000501E-3</v>
      </c>
      <c r="E35" s="104">
        <v>1</v>
      </c>
      <c r="F35" s="263">
        <v>7049</v>
      </c>
      <c r="G35" s="264">
        <f t="shared" si="0"/>
        <v>0.9202349869451697</v>
      </c>
      <c r="H35" s="167"/>
    </row>
    <row r="36" spans="1:8" ht="31.5">
      <c r="A36" s="265">
        <v>14</v>
      </c>
      <c r="B36" s="103" t="s">
        <v>314</v>
      </c>
      <c r="C36" s="100">
        <v>24027</v>
      </c>
      <c r="D36" s="262">
        <v>3.6463516905977942E-3</v>
      </c>
      <c r="E36" s="104">
        <v>3</v>
      </c>
      <c r="F36" s="263">
        <v>21921</v>
      </c>
      <c r="G36" s="264">
        <f t="shared" si="0"/>
        <v>0.91234860781620675</v>
      </c>
      <c r="H36" s="168"/>
    </row>
    <row r="37" spans="1:8" ht="18.75">
      <c r="A37" s="265">
        <v>15</v>
      </c>
      <c r="B37" s="103" t="s">
        <v>312</v>
      </c>
      <c r="C37" s="100">
        <v>41400</v>
      </c>
      <c r="D37" s="262">
        <v>6.2828884168122812E-3</v>
      </c>
      <c r="E37" s="104">
        <v>4</v>
      </c>
      <c r="F37" s="263">
        <v>37630</v>
      </c>
      <c r="G37" s="264">
        <f t="shared" si="0"/>
        <v>0.90893719806763285</v>
      </c>
      <c r="H37" s="168"/>
    </row>
    <row r="38" spans="1:8">
      <c r="A38" s="265">
        <v>16</v>
      </c>
      <c r="B38" s="103" t="s">
        <v>311</v>
      </c>
      <c r="C38" s="100">
        <v>3600</v>
      </c>
      <c r="D38" s="262">
        <v>5.4633812320106789E-4</v>
      </c>
      <c r="E38" s="104">
        <v>1</v>
      </c>
      <c r="F38" s="263">
        <v>3232</v>
      </c>
      <c r="G38" s="264">
        <f t="shared" si="0"/>
        <v>0.89777777777777779</v>
      </c>
      <c r="H38" s="167"/>
    </row>
    <row r="39" spans="1:8">
      <c r="A39" s="265">
        <v>17</v>
      </c>
      <c r="B39" s="105" t="s">
        <v>313</v>
      </c>
      <c r="C39" s="100">
        <v>23000</v>
      </c>
      <c r="D39" s="262">
        <v>3.4904935648957117E-3</v>
      </c>
      <c r="E39" s="104">
        <v>0</v>
      </c>
      <c r="F39" s="263">
        <v>20457</v>
      </c>
      <c r="G39" s="264">
        <f t="shared" si="0"/>
        <v>0.88943478260869568</v>
      </c>
      <c r="H39" s="169"/>
    </row>
    <row r="40" spans="1:8" ht="31.5">
      <c r="A40" s="265">
        <v>18</v>
      </c>
      <c r="B40" s="103" t="s">
        <v>308</v>
      </c>
      <c r="C40" s="100">
        <v>18762</v>
      </c>
      <c r="D40" s="262">
        <v>2.8473321854162324E-3</v>
      </c>
      <c r="E40" s="104">
        <v>1</v>
      </c>
      <c r="F40" s="263">
        <v>14919</v>
      </c>
      <c r="G40" s="264">
        <f t="shared" si="0"/>
        <v>0.79517109050207868</v>
      </c>
      <c r="H40" s="167"/>
    </row>
    <row r="41" spans="1:8" ht="18.75">
      <c r="A41" s="265">
        <v>19</v>
      </c>
      <c r="B41" s="103" t="s">
        <v>315</v>
      </c>
      <c r="C41" s="100">
        <v>356581</v>
      </c>
      <c r="D41" s="262">
        <v>5.4114942863655556E-2</v>
      </c>
      <c r="E41" s="104">
        <v>4</v>
      </c>
      <c r="F41" s="263">
        <v>233945</v>
      </c>
      <c r="G41" s="264">
        <f t="shared" si="0"/>
        <v>0.65607814213320392</v>
      </c>
      <c r="H41" s="168"/>
    </row>
    <row r="42" spans="1:8" ht="31.5">
      <c r="A42" s="265">
        <v>20</v>
      </c>
      <c r="B42" s="103" t="s">
        <v>316</v>
      </c>
      <c r="C42" s="100">
        <v>774304</v>
      </c>
      <c r="D42" s="262">
        <v>0.11750883170752213</v>
      </c>
      <c r="E42" s="104">
        <v>7</v>
      </c>
      <c r="F42" s="263">
        <v>481105</v>
      </c>
      <c r="G42" s="264">
        <f t="shared" si="0"/>
        <v>0.62133864735297761</v>
      </c>
      <c r="H42" s="168"/>
    </row>
    <row r="43" spans="1:8">
      <c r="A43" s="265">
        <v>21</v>
      </c>
      <c r="B43" s="103" t="s">
        <v>320</v>
      </c>
      <c r="C43" s="100">
        <v>16000</v>
      </c>
      <c r="D43" s="262">
        <v>2.4281694364491906E-3</v>
      </c>
      <c r="E43" s="104">
        <v>1</v>
      </c>
      <c r="F43" s="263">
        <v>9903</v>
      </c>
      <c r="G43" s="264">
        <f t="shared" si="0"/>
        <v>0.61893750000000003</v>
      </c>
      <c r="H43" s="167"/>
    </row>
    <row r="44" spans="1:8">
      <c r="A44" s="265">
        <v>22</v>
      </c>
      <c r="B44" s="103" t="s">
        <v>319</v>
      </c>
      <c r="C44" s="100">
        <v>19600</v>
      </c>
      <c r="D44" s="262">
        <v>2.9745075596502588E-3</v>
      </c>
      <c r="E44" s="104">
        <v>1</v>
      </c>
      <c r="F44" s="263">
        <v>11855</v>
      </c>
      <c r="G44" s="264">
        <f t="shared" si="0"/>
        <v>0.60484693877551021</v>
      </c>
      <c r="H44" s="167"/>
    </row>
    <row r="45" spans="1:8">
      <c r="A45" s="265">
        <v>23</v>
      </c>
      <c r="B45" s="103" t="s">
        <v>328</v>
      </c>
      <c r="C45" s="100">
        <v>31400</v>
      </c>
      <c r="D45" s="262">
        <v>4.7652825190315365E-3</v>
      </c>
      <c r="E45" s="104">
        <v>1</v>
      </c>
      <c r="F45" s="263">
        <v>16009</v>
      </c>
      <c r="G45" s="264">
        <f t="shared" si="0"/>
        <v>0.50984076433121017</v>
      </c>
      <c r="H45" s="169"/>
    </row>
    <row r="46" spans="1:8" ht="18.75">
      <c r="A46" s="265">
        <v>24</v>
      </c>
      <c r="B46" s="103" t="s">
        <v>322</v>
      </c>
      <c r="C46" s="100">
        <v>37251</v>
      </c>
      <c r="D46" s="262">
        <v>5.6532337298230498E-3</v>
      </c>
      <c r="E46" s="104">
        <v>3</v>
      </c>
      <c r="F46" s="263">
        <v>9137</v>
      </c>
      <c r="G46" s="264">
        <f t="shared" si="0"/>
        <v>0.2452820058521919</v>
      </c>
      <c r="H46" s="168"/>
    </row>
    <row r="47" spans="1:8">
      <c r="A47" s="265">
        <v>25</v>
      </c>
      <c r="B47" s="103" t="s">
        <v>327</v>
      </c>
      <c r="C47" s="100">
        <v>15900</v>
      </c>
      <c r="D47" s="262">
        <v>2.4129933774713831E-3</v>
      </c>
      <c r="E47" s="104">
        <v>0</v>
      </c>
      <c r="F47" s="263">
        <v>3669</v>
      </c>
      <c r="G47" s="264">
        <f t="shared" si="0"/>
        <v>0.23075471698113206</v>
      </c>
      <c r="H47" s="167"/>
    </row>
    <row r="48" spans="1:8" ht="63">
      <c r="A48" s="265">
        <v>26</v>
      </c>
      <c r="B48" s="103" t="s">
        <v>324</v>
      </c>
      <c r="C48" s="100">
        <v>534804</v>
      </c>
      <c r="D48" s="264">
        <v>8.116217045567331E-2</v>
      </c>
      <c r="E48" s="104">
        <v>6</v>
      </c>
      <c r="F48" s="263">
        <v>108118</v>
      </c>
      <c r="G48" s="264">
        <f t="shared" si="0"/>
        <v>0.20216378336736449</v>
      </c>
      <c r="H48" s="172" t="s">
        <v>470</v>
      </c>
    </row>
    <row r="49" spans="1:11">
      <c r="A49" s="265">
        <v>27</v>
      </c>
      <c r="B49" s="103" t="s">
        <v>467</v>
      </c>
      <c r="C49" s="100">
        <v>466053</v>
      </c>
      <c r="D49" s="262">
        <v>7.0728478147840917E-2</v>
      </c>
      <c r="E49" s="104">
        <v>1</v>
      </c>
      <c r="F49" s="263">
        <v>0</v>
      </c>
      <c r="G49" s="264">
        <f t="shared" si="0"/>
        <v>0</v>
      </c>
      <c r="H49" s="145"/>
    </row>
    <row r="50" spans="1:11">
      <c r="A50" s="265">
        <v>28</v>
      </c>
      <c r="B50" s="103" t="s">
        <v>330</v>
      </c>
      <c r="C50" s="100">
        <v>361098</v>
      </c>
      <c r="D50" s="262">
        <v>5.4800445447683116E-2</v>
      </c>
      <c r="E50" s="104">
        <v>2</v>
      </c>
      <c r="F50" s="263">
        <v>0</v>
      </c>
      <c r="G50" s="264">
        <f t="shared" si="0"/>
        <v>0</v>
      </c>
      <c r="H50" s="145"/>
    </row>
    <row r="51" spans="1:11">
      <c r="A51" s="253" t="s">
        <v>270</v>
      </c>
      <c r="B51" s="254" t="s">
        <v>331</v>
      </c>
      <c r="C51" s="101">
        <f>C52+C65</f>
        <v>618943</v>
      </c>
      <c r="D51" s="170">
        <f>D52+D65</f>
        <v>0.99999999999999978</v>
      </c>
      <c r="E51" s="108">
        <f>E52+E65</f>
        <v>114</v>
      </c>
      <c r="F51" s="101">
        <f>F52+F65</f>
        <v>555169</v>
      </c>
      <c r="G51" s="251">
        <f t="shared" si="0"/>
        <v>0.89696304829362317</v>
      </c>
      <c r="H51" s="145"/>
      <c r="I51" s="244">
        <v>290000</v>
      </c>
      <c r="K51" s="259">
        <f>I51-F51</f>
        <v>-265169</v>
      </c>
    </row>
    <row r="52" spans="1:11">
      <c r="A52" s="253" t="s">
        <v>332</v>
      </c>
      <c r="B52" s="254" t="s">
        <v>289</v>
      </c>
      <c r="C52" s="101">
        <f>SUM(C53:C64)</f>
        <v>402731</v>
      </c>
      <c r="D52" s="107">
        <f>SUM(D53:D64)</f>
        <v>0.65067542568540226</v>
      </c>
      <c r="E52" s="108">
        <f>SUM(E53:E64)</f>
        <v>82</v>
      </c>
      <c r="F52" s="171">
        <f>SUM(F53:F64)</f>
        <v>370999</v>
      </c>
      <c r="G52" s="251">
        <f t="shared" si="0"/>
        <v>0.92120795270292077</v>
      </c>
      <c r="H52" s="145"/>
    </row>
    <row r="53" spans="1:11">
      <c r="A53" s="265">
        <v>1</v>
      </c>
      <c r="B53" s="109" t="s">
        <v>296</v>
      </c>
      <c r="C53" s="98">
        <v>38986</v>
      </c>
      <c r="D53" s="262">
        <v>6.2988029592385725E-2</v>
      </c>
      <c r="E53" s="104">
        <v>13</v>
      </c>
      <c r="F53" s="98">
        <v>38820</v>
      </c>
      <c r="G53" s="264">
        <f t="shared" si="0"/>
        <v>0.99574206125275744</v>
      </c>
      <c r="H53" s="145"/>
    </row>
    <row r="54" spans="1:11">
      <c r="A54" s="265">
        <v>2</v>
      </c>
      <c r="B54" s="109" t="s">
        <v>292</v>
      </c>
      <c r="C54" s="98">
        <v>51596</v>
      </c>
      <c r="D54" s="262">
        <v>8.3361472704271633E-2</v>
      </c>
      <c r="E54" s="104">
        <v>6</v>
      </c>
      <c r="F54" s="98">
        <v>51154</v>
      </c>
      <c r="G54" s="264">
        <f t="shared" si="0"/>
        <v>0.99143344445305837</v>
      </c>
      <c r="H54" s="145"/>
    </row>
    <row r="55" spans="1:11">
      <c r="A55" s="265">
        <v>3</v>
      </c>
      <c r="B55" s="109" t="s">
        <v>298</v>
      </c>
      <c r="C55" s="98">
        <v>64230</v>
      </c>
      <c r="D55" s="262">
        <v>0.10377369160003425</v>
      </c>
      <c r="E55" s="104">
        <v>9</v>
      </c>
      <c r="F55" s="98">
        <v>62734</v>
      </c>
      <c r="G55" s="264">
        <f t="shared" si="0"/>
        <v>0.97670870309824065</v>
      </c>
      <c r="H55" s="145"/>
    </row>
    <row r="56" spans="1:11">
      <c r="A56" s="265">
        <v>4</v>
      </c>
      <c r="B56" s="109" t="s">
        <v>290</v>
      </c>
      <c r="C56" s="98">
        <v>24855</v>
      </c>
      <c r="D56" s="262">
        <v>4.0157171177313579E-2</v>
      </c>
      <c r="E56" s="104">
        <v>3</v>
      </c>
      <c r="F56" s="98">
        <v>24247</v>
      </c>
      <c r="G56" s="264">
        <f t="shared" si="0"/>
        <v>0.97553812110239391</v>
      </c>
      <c r="H56" s="145"/>
    </row>
    <row r="57" spans="1:11">
      <c r="A57" s="265">
        <v>5</v>
      </c>
      <c r="B57" s="109" t="s">
        <v>295</v>
      </c>
      <c r="C57" s="98">
        <v>30856</v>
      </c>
      <c r="D57" s="262">
        <v>4.9852732804151596E-2</v>
      </c>
      <c r="E57" s="104">
        <v>5</v>
      </c>
      <c r="F57" s="98">
        <v>29092</v>
      </c>
      <c r="G57" s="264">
        <f t="shared" si="0"/>
        <v>0.94283121597096187</v>
      </c>
      <c r="H57" s="145"/>
    </row>
    <row r="58" spans="1:11">
      <c r="A58" s="265">
        <v>6</v>
      </c>
      <c r="B58" s="109" t="s">
        <v>301</v>
      </c>
      <c r="C58" s="98">
        <v>14755</v>
      </c>
      <c r="D58" s="262">
        <v>2.3839028795866503E-2</v>
      </c>
      <c r="E58" s="104">
        <v>8</v>
      </c>
      <c r="F58" s="98">
        <v>13829</v>
      </c>
      <c r="G58" s="264">
        <f t="shared" si="0"/>
        <v>0.93724161301253817</v>
      </c>
      <c r="H58" s="145"/>
    </row>
    <row r="59" spans="1:11">
      <c r="A59" s="265">
        <v>7</v>
      </c>
      <c r="B59" s="109" t="s">
        <v>297</v>
      </c>
      <c r="C59" s="98">
        <v>50356</v>
      </c>
      <c r="D59" s="262">
        <v>8.1358057203975168E-2</v>
      </c>
      <c r="E59" s="104">
        <v>5</v>
      </c>
      <c r="F59" s="98">
        <v>45735</v>
      </c>
      <c r="G59" s="264">
        <f t="shared" si="0"/>
        <v>0.90823337834617524</v>
      </c>
      <c r="H59" s="145"/>
    </row>
    <row r="60" spans="1:11">
      <c r="A60" s="265">
        <v>8</v>
      </c>
      <c r="B60" s="109" t="s">
        <v>294</v>
      </c>
      <c r="C60" s="98">
        <v>5947</v>
      </c>
      <c r="D60" s="262">
        <v>9.6083161131154237E-3</v>
      </c>
      <c r="E60" s="104">
        <v>7</v>
      </c>
      <c r="F60" s="98">
        <v>5364</v>
      </c>
      <c r="G60" s="264">
        <f t="shared" si="0"/>
        <v>0.90196737851017317</v>
      </c>
      <c r="H60" s="145"/>
    </row>
    <row r="61" spans="1:11">
      <c r="A61" s="265">
        <v>9</v>
      </c>
      <c r="B61" s="109" t="s">
        <v>299</v>
      </c>
      <c r="C61" s="98">
        <v>17117</v>
      </c>
      <c r="D61" s="262">
        <v>2.7655212192398977E-2</v>
      </c>
      <c r="E61" s="104">
        <v>5</v>
      </c>
      <c r="F61" s="98">
        <v>14394</v>
      </c>
      <c r="G61" s="264">
        <f t="shared" si="0"/>
        <v>0.84091838523105689</v>
      </c>
      <c r="H61" s="145"/>
    </row>
    <row r="62" spans="1:11">
      <c r="A62" s="265">
        <v>10</v>
      </c>
      <c r="B62" s="109" t="s">
        <v>291</v>
      </c>
      <c r="C62" s="98">
        <v>13444</v>
      </c>
      <c r="D62" s="262">
        <v>2.172090160160144E-2</v>
      </c>
      <c r="E62" s="104">
        <v>6</v>
      </c>
      <c r="F62" s="98">
        <v>11178</v>
      </c>
      <c r="G62" s="264">
        <f t="shared" si="0"/>
        <v>0.83144897351978575</v>
      </c>
      <c r="H62" s="145"/>
    </row>
    <row r="63" spans="1:11">
      <c r="A63" s="265">
        <v>11</v>
      </c>
      <c r="B63" s="109" t="s">
        <v>300</v>
      </c>
      <c r="C63" s="98">
        <v>53439</v>
      </c>
      <c r="D63" s="262">
        <v>8.633912977447035E-2</v>
      </c>
      <c r="E63" s="104">
        <v>4</v>
      </c>
      <c r="F63" s="98">
        <v>44153</v>
      </c>
      <c r="G63" s="264">
        <f t="shared" si="0"/>
        <v>0.82623177828926442</v>
      </c>
      <c r="H63" s="145"/>
    </row>
    <row r="64" spans="1:11">
      <c r="A64" s="265">
        <v>12</v>
      </c>
      <c r="B64" s="109" t="s">
        <v>293</v>
      </c>
      <c r="C64" s="98">
        <v>37150</v>
      </c>
      <c r="D64" s="262">
        <v>6.0021682125817724E-2</v>
      </c>
      <c r="E64" s="104">
        <v>11</v>
      </c>
      <c r="F64" s="98">
        <v>30299</v>
      </c>
      <c r="G64" s="264">
        <f t="shared" si="0"/>
        <v>0.81558546433378198</v>
      </c>
      <c r="H64" s="145"/>
    </row>
    <row r="65" spans="1:8">
      <c r="A65" s="253" t="s">
        <v>333</v>
      </c>
      <c r="B65" s="110" t="s">
        <v>303</v>
      </c>
      <c r="C65" s="101">
        <f>SUM(C66:C82)</f>
        <v>216212</v>
      </c>
      <c r="D65" s="107">
        <f>SUM(D66:D82)</f>
        <v>0.34932457431459757</v>
      </c>
      <c r="E65" s="108">
        <f>SUM(E66:E82)</f>
        <v>32</v>
      </c>
      <c r="F65" s="101">
        <f>SUM(F66:F82)</f>
        <v>184170</v>
      </c>
      <c r="G65" s="251">
        <f t="shared" si="0"/>
        <v>0.851802860155773</v>
      </c>
      <c r="H65" s="145"/>
    </row>
    <row r="66" spans="1:8" ht="31.5">
      <c r="A66" s="265">
        <v>1</v>
      </c>
      <c r="B66" s="109" t="s">
        <v>316</v>
      </c>
      <c r="C66" s="100">
        <v>72394</v>
      </c>
      <c r="D66" s="264">
        <v>0.11696392074876039</v>
      </c>
      <c r="E66" s="104">
        <v>2</v>
      </c>
      <c r="F66" s="100">
        <v>72394</v>
      </c>
      <c r="G66" s="264">
        <f t="shared" si="0"/>
        <v>1</v>
      </c>
      <c r="H66" s="145"/>
    </row>
    <row r="67" spans="1:8" ht="31.5">
      <c r="A67" s="265">
        <v>2</v>
      </c>
      <c r="B67" s="109" t="s">
        <v>321</v>
      </c>
      <c r="C67" s="100">
        <v>45186</v>
      </c>
      <c r="D67" s="264">
        <v>7.3005107093868093E-2</v>
      </c>
      <c r="E67" s="104">
        <v>2</v>
      </c>
      <c r="F67" s="100">
        <v>45186</v>
      </c>
      <c r="G67" s="264">
        <f t="shared" si="0"/>
        <v>1</v>
      </c>
      <c r="H67" s="145"/>
    </row>
    <row r="68" spans="1:8" ht="31.5">
      <c r="A68" s="265">
        <v>3</v>
      </c>
      <c r="B68" s="109" t="s">
        <v>335</v>
      </c>
      <c r="C68" s="100">
        <v>9111</v>
      </c>
      <c r="D68" s="264">
        <v>1.472025695419449E-2</v>
      </c>
      <c r="E68" s="104">
        <v>1</v>
      </c>
      <c r="F68" s="100">
        <v>9111</v>
      </c>
      <c r="G68" s="264">
        <f t="shared" si="0"/>
        <v>1</v>
      </c>
      <c r="H68" s="145"/>
    </row>
    <row r="69" spans="1:8" ht="31.5">
      <c r="A69" s="265">
        <v>4</v>
      </c>
      <c r="B69" s="109" t="s">
        <v>309</v>
      </c>
      <c r="C69" s="100">
        <v>8526</v>
      </c>
      <c r="D69" s="264">
        <v>1.3775097222199783E-2</v>
      </c>
      <c r="E69" s="104">
        <v>1</v>
      </c>
      <c r="F69" s="100">
        <v>8526</v>
      </c>
      <c r="G69" s="264">
        <f t="shared" si="0"/>
        <v>1</v>
      </c>
      <c r="H69" s="145"/>
    </row>
    <row r="70" spans="1:8">
      <c r="A70" s="265">
        <v>5</v>
      </c>
      <c r="B70" s="109" t="s">
        <v>334</v>
      </c>
      <c r="C70" s="100">
        <v>5756</v>
      </c>
      <c r="D70" s="264">
        <v>9.2997254997633054E-3</v>
      </c>
      <c r="E70" s="104">
        <v>1</v>
      </c>
      <c r="F70" s="100">
        <v>5756</v>
      </c>
      <c r="G70" s="264">
        <f t="shared" si="0"/>
        <v>1</v>
      </c>
      <c r="H70" s="145"/>
    </row>
    <row r="71" spans="1:8" ht="31.5">
      <c r="A71" s="265">
        <v>6</v>
      </c>
      <c r="B71" s="109" t="s">
        <v>308</v>
      </c>
      <c r="C71" s="100">
        <v>611</v>
      </c>
      <c r="D71" s="264">
        <v>9.871668311944718E-4</v>
      </c>
      <c r="E71" s="104">
        <v>0</v>
      </c>
      <c r="F71" s="100">
        <v>611</v>
      </c>
      <c r="G71" s="264">
        <f t="shared" si="0"/>
        <v>1</v>
      </c>
      <c r="H71" s="145"/>
    </row>
    <row r="72" spans="1:8">
      <c r="A72" s="265">
        <v>7</v>
      </c>
      <c r="B72" s="109" t="s">
        <v>318</v>
      </c>
      <c r="C72" s="100">
        <v>309</v>
      </c>
      <c r="D72" s="264">
        <v>4.9923821741258885E-4</v>
      </c>
      <c r="E72" s="104">
        <v>1</v>
      </c>
      <c r="F72" s="100">
        <v>309</v>
      </c>
      <c r="G72" s="264">
        <f t="shared" si="0"/>
        <v>1</v>
      </c>
      <c r="H72" s="145"/>
    </row>
    <row r="73" spans="1:8">
      <c r="A73" s="265">
        <v>8</v>
      </c>
      <c r="B73" s="109" t="s">
        <v>312</v>
      </c>
      <c r="C73" s="100">
        <v>241</v>
      </c>
      <c r="D73" s="264">
        <v>3.8937349642858876E-4</v>
      </c>
      <c r="E73" s="104">
        <v>1</v>
      </c>
      <c r="F73" s="100">
        <v>241</v>
      </c>
      <c r="G73" s="264">
        <f t="shared" si="0"/>
        <v>1</v>
      </c>
      <c r="H73" s="145"/>
    </row>
    <row r="74" spans="1:8" ht="31.5">
      <c r="A74" s="265">
        <v>9</v>
      </c>
      <c r="B74" s="109" t="s">
        <v>336</v>
      </c>
      <c r="C74" s="100">
        <v>172</v>
      </c>
      <c r="D74" s="264">
        <v>2.7789311778305916E-4</v>
      </c>
      <c r="E74" s="104">
        <v>1</v>
      </c>
      <c r="F74" s="100">
        <v>172</v>
      </c>
      <c r="G74" s="264">
        <f t="shared" ref="G74:G82" si="1">F74/C74</f>
        <v>1</v>
      </c>
      <c r="H74" s="145"/>
    </row>
    <row r="75" spans="1:8">
      <c r="A75" s="265">
        <v>10</v>
      </c>
      <c r="B75" s="109" t="s">
        <v>328</v>
      </c>
      <c r="C75" s="100">
        <v>32</v>
      </c>
      <c r="D75" s="264">
        <v>5.1701045168941245E-5</v>
      </c>
      <c r="E75" s="104">
        <v>1</v>
      </c>
      <c r="F75" s="100">
        <v>32</v>
      </c>
      <c r="G75" s="264">
        <f t="shared" si="1"/>
        <v>1</v>
      </c>
      <c r="H75" s="145"/>
    </row>
    <row r="76" spans="1:8" ht="31.5">
      <c r="A76" s="265">
        <v>11</v>
      </c>
      <c r="B76" s="109" t="s">
        <v>314</v>
      </c>
      <c r="C76" s="100">
        <v>177</v>
      </c>
      <c r="D76" s="264">
        <v>2.8597140609070625E-4</v>
      </c>
      <c r="E76" s="104">
        <v>1</v>
      </c>
      <c r="F76" s="100">
        <v>175</v>
      </c>
      <c r="G76" s="264">
        <f t="shared" si="1"/>
        <v>0.98870056497175141</v>
      </c>
      <c r="H76" s="145"/>
    </row>
    <row r="77" spans="1:8">
      <c r="A77" s="265">
        <v>12</v>
      </c>
      <c r="B77" s="109" t="s">
        <v>315</v>
      </c>
      <c r="C77" s="100">
        <v>2530</v>
      </c>
      <c r="D77" s="264">
        <v>4.0876138836694166E-3</v>
      </c>
      <c r="E77" s="104">
        <v>2</v>
      </c>
      <c r="F77" s="100">
        <v>2528</v>
      </c>
      <c r="G77" s="264">
        <f t="shared" si="1"/>
        <v>0.99920948616600791</v>
      </c>
      <c r="H77" s="145"/>
    </row>
    <row r="78" spans="1:8">
      <c r="A78" s="265">
        <v>13</v>
      </c>
      <c r="B78" s="109" t="s">
        <v>311</v>
      </c>
      <c r="C78" s="100">
        <v>228</v>
      </c>
      <c r="D78" s="264">
        <v>3.6836994682870638E-4</v>
      </c>
      <c r="E78" s="104">
        <v>1</v>
      </c>
      <c r="F78" s="100">
        <v>210</v>
      </c>
      <c r="G78" s="264">
        <f t="shared" si="1"/>
        <v>0.92105263157894735</v>
      </c>
      <c r="H78" s="145"/>
    </row>
    <row r="79" spans="1:8" ht="78.75">
      <c r="A79" s="265">
        <v>14</v>
      </c>
      <c r="B79" s="103" t="s">
        <v>324</v>
      </c>
      <c r="C79" s="100">
        <v>24207</v>
      </c>
      <c r="D79" s="264">
        <v>3.9110225012642524E-2</v>
      </c>
      <c r="E79" s="104">
        <v>5</v>
      </c>
      <c r="F79" s="100">
        <v>20427</v>
      </c>
      <c r="G79" s="264">
        <f t="shared" si="1"/>
        <v>0.84384682116743093</v>
      </c>
      <c r="H79" s="266" t="s">
        <v>472</v>
      </c>
    </row>
    <row r="80" spans="1:8">
      <c r="A80" s="265">
        <v>15</v>
      </c>
      <c r="B80" s="109" t="s">
        <v>325</v>
      </c>
      <c r="C80" s="100">
        <v>25242</v>
      </c>
      <c r="D80" s="264">
        <v>4.0782430692325462E-2</v>
      </c>
      <c r="E80" s="104">
        <v>10</v>
      </c>
      <c r="F80" s="100">
        <v>18057</v>
      </c>
      <c r="G80" s="264">
        <f t="shared" si="1"/>
        <v>0.71535536011409551</v>
      </c>
      <c r="H80" s="145"/>
    </row>
    <row r="81" spans="1:12">
      <c r="A81" s="265">
        <v>16</v>
      </c>
      <c r="B81" s="109" t="s">
        <v>327</v>
      </c>
      <c r="C81" s="100">
        <v>1602</v>
      </c>
      <c r="D81" s="264">
        <v>2.5882835737701211E-3</v>
      </c>
      <c r="E81" s="104">
        <v>2</v>
      </c>
      <c r="F81" s="100">
        <v>435</v>
      </c>
      <c r="G81" s="264">
        <f t="shared" si="1"/>
        <v>0.27153558052434457</v>
      </c>
      <c r="H81" s="145"/>
    </row>
    <row r="82" spans="1:12" ht="31.5">
      <c r="A82" s="265">
        <v>17</v>
      </c>
      <c r="B82" s="109" t="s">
        <v>471</v>
      </c>
      <c r="C82" s="100">
        <v>19888</v>
      </c>
      <c r="D82" s="264">
        <v>3.2132199572496981E-2</v>
      </c>
      <c r="E82" s="104">
        <v>0</v>
      </c>
      <c r="F82" s="100">
        <v>0</v>
      </c>
      <c r="G82" s="264">
        <f t="shared" si="1"/>
        <v>0</v>
      </c>
      <c r="H82" s="145"/>
    </row>
    <row r="83" spans="1:12">
      <c r="A83" s="268"/>
      <c r="B83" s="269"/>
      <c r="C83" s="270"/>
      <c r="D83" s="271"/>
      <c r="F83" s="259"/>
      <c r="G83" s="271"/>
    </row>
    <row r="84" spans="1:12" ht="90.75" customHeight="1">
      <c r="A84" s="268"/>
      <c r="B84" s="272" t="s">
        <v>473</v>
      </c>
      <c r="C84" s="272"/>
      <c r="D84" s="272"/>
      <c r="E84" s="272"/>
      <c r="F84" s="272"/>
      <c r="G84" s="272"/>
      <c r="H84" s="273"/>
      <c r="I84" s="273"/>
      <c r="J84" s="273"/>
      <c r="K84" s="273"/>
      <c r="L84" s="273"/>
    </row>
    <row r="85" spans="1:12">
      <c r="A85" s="268"/>
      <c r="B85" s="269"/>
      <c r="C85" s="270"/>
      <c r="D85" s="271"/>
      <c r="F85" s="259"/>
      <c r="G85" s="271"/>
    </row>
  </sheetData>
  <mergeCells count="11">
    <mergeCell ref="H3:H5"/>
    <mergeCell ref="B84:G84"/>
    <mergeCell ref="A1:G1"/>
    <mergeCell ref="A3:A5"/>
    <mergeCell ref="B3:B5"/>
    <mergeCell ref="F3:G3"/>
    <mergeCell ref="C4:C5"/>
    <mergeCell ref="D4:D5"/>
    <mergeCell ref="E4:E5"/>
    <mergeCell ref="F4:F5"/>
    <mergeCell ref="G4:G5"/>
  </mergeCells>
  <printOptions horizontalCentered="1"/>
  <pageMargins left="0.5" right="0.21" top="0.32" bottom="0.38" header="0.3" footer="0.19"/>
  <pageSetup paperSize="9" scale="80" fitToHeight="0"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8"/>
  <sheetViews>
    <sheetView zoomScale="70" zoomScaleNormal="70" workbookViewId="0">
      <selection activeCell="A2" sqref="A2"/>
    </sheetView>
  </sheetViews>
  <sheetFormatPr defaultColWidth="9.140625" defaultRowHeight="16.5"/>
  <cols>
    <col min="1" max="1" width="5.85546875" style="130" customWidth="1"/>
    <col min="2" max="2" width="18.28515625" style="131" customWidth="1"/>
    <col min="3" max="3" width="122.7109375" style="115" customWidth="1"/>
    <col min="4" max="4" width="87.28515625" style="115" customWidth="1"/>
    <col min="5" max="256" width="9.140625" style="115"/>
    <col min="257" max="257" width="5.85546875" style="115" customWidth="1"/>
    <col min="258" max="258" width="18.28515625" style="115" customWidth="1"/>
    <col min="259" max="259" width="122.7109375" style="115" customWidth="1"/>
    <col min="260" max="260" width="87.28515625" style="115" customWidth="1"/>
    <col min="261" max="512" width="9.140625" style="115"/>
    <col min="513" max="513" width="5.85546875" style="115" customWidth="1"/>
    <col min="514" max="514" width="18.28515625" style="115" customWidth="1"/>
    <col min="515" max="515" width="122.7109375" style="115" customWidth="1"/>
    <col min="516" max="516" width="87.28515625" style="115" customWidth="1"/>
    <col min="517" max="768" width="9.140625" style="115"/>
    <col min="769" max="769" width="5.85546875" style="115" customWidth="1"/>
    <col min="770" max="770" width="18.28515625" style="115" customWidth="1"/>
    <col min="771" max="771" width="122.7109375" style="115" customWidth="1"/>
    <col min="772" max="772" width="87.28515625" style="115" customWidth="1"/>
    <col min="773" max="1024" width="9.140625" style="115"/>
    <col min="1025" max="1025" width="5.85546875" style="115" customWidth="1"/>
    <col min="1026" max="1026" width="18.28515625" style="115" customWidth="1"/>
    <col min="1027" max="1027" width="122.7109375" style="115" customWidth="1"/>
    <col min="1028" max="1028" width="87.28515625" style="115" customWidth="1"/>
    <col min="1029" max="1280" width="9.140625" style="115"/>
    <col min="1281" max="1281" width="5.85546875" style="115" customWidth="1"/>
    <col min="1282" max="1282" width="18.28515625" style="115" customWidth="1"/>
    <col min="1283" max="1283" width="122.7109375" style="115" customWidth="1"/>
    <col min="1284" max="1284" width="87.28515625" style="115" customWidth="1"/>
    <col min="1285" max="1536" width="9.140625" style="115"/>
    <col min="1537" max="1537" width="5.85546875" style="115" customWidth="1"/>
    <col min="1538" max="1538" width="18.28515625" style="115" customWidth="1"/>
    <col min="1539" max="1539" width="122.7109375" style="115" customWidth="1"/>
    <col min="1540" max="1540" width="87.28515625" style="115" customWidth="1"/>
    <col min="1541" max="1792" width="9.140625" style="115"/>
    <col min="1793" max="1793" width="5.85546875" style="115" customWidth="1"/>
    <col min="1794" max="1794" width="18.28515625" style="115" customWidth="1"/>
    <col min="1795" max="1795" width="122.7109375" style="115" customWidth="1"/>
    <col min="1796" max="1796" width="87.28515625" style="115" customWidth="1"/>
    <col min="1797" max="2048" width="9.140625" style="115"/>
    <col min="2049" max="2049" width="5.85546875" style="115" customWidth="1"/>
    <col min="2050" max="2050" width="18.28515625" style="115" customWidth="1"/>
    <col min="2051" max="2051" width="122.7109375" style="115" customWidth="1"/>
    <col min="2052" max="2052" width="87.28515625" style="115" customWidth="1"/>
    <col min="2053" max="2304" width="9.140625" style="115"/>
    <col min="2305" max="2305" width="5.85546875" style="115" customWidth="1"/>
    <col min="2306" max="2306" width="18.28515625" style="115" customWidth="1"/>
    <col min="2307" max="2307" width="122.7109375" style="115" customWidth="1"/>
    <col min="2308" max="2308" width="87.28515625" style="115" customWidth="1"/>
    <col min="2309" max="2560" width="9.140625" style="115"/>
    <col min="2561" max="2561" width="5.85546875" style="115" customWidth="1"/>
    <col min="2562" max="2562" width="18.28515625" style="115" customWidth="1"/>
    <col min="2563" max="2563" width="122.7109375" style="115" customWidth="1"/>
    <col min="2564" max="2564" width="87.28515625" style="115" customWidth="1"/>
    <col min="2565" max="2816" width="9.140625" style="115"/>
    <col min="2817" max="2817" width="5.85546875" style="115" customWidth="1"/>
    <col min="2818" max="2818" width="18.28515625" style="115" customWidth="1"/>
    <col min="2819" max="2819" width="122.7109375" style="115" customWidth="1"/>
    <col min="2820" max="2820" width="87.28515625" style="115" customWidth="1"/>
    <col min="2821" max="3072" width="9.140625" style="115"/>
    <col min="3073" max="3073" width="5.85546875" style="115" customWidth="1"/>
    <col min="3074" max="3074" width="18.28515625" style="115" customWidth="1"/>
    <col min="3075" max="3075" width="122.7109375" style="115" customWidth="1"/>
    <col min="3076" max="3076" width="87.28515625" style="115" customWidth="1"/>
    <col min="3077" max="3328" width="9.140625" style="115"/>
    <col min="3329" max="3329" width="5.85546875" style="115" customWidth="1"/>
    <col min="3330" max="3330" width="18.28515625" style="115" customWidth="1"/>
    <col min="3331" max="3331" width="122.7109375" style="115" customWidth="1"/>
    <col min="3332" max="3332" width="87.28515625" style="115" customWidth="1"/>
    <col min="3333" max="3584" width="9.140625" style="115"/>
    <col min="3585" max="3585" width="5.85546875" style="115" customWidth="1"/>
    <col min="3586" max="3586" width="18.28515625" style="115" customWidth="1"/>
    <col min="3587" max="3587" width="122.7109375" style="115" customWidth="1"/>
    <col min="3588" max="3588" width="87.28515625" style="115" customWidth="1"/>
    <col min="3589" max="3840" width="9.140625" style="115"/>
    <col min="3841" max="3841" width="5.85546875" style="115" customWidth="1"/>
    <col min="3842" max="3842" width="18.28515625" style="115" customWidth="1"/>
    <col min="3843" max="3843" width="122.7109375" style="115" customWidth="1"/>
    <col min="3844" max="3844" width="87.28515625" style="115" customWidth="1"/>
    <col min="3845" max="4096" width="9.140625" style="115"/>
    <col min="4097" max="4097" width="5.85546875" style="115" customWidth="1"/>
    <col min="4098" max="4098" width="18.28515625" style="115" customWidth="1"/>
    <col min="4099" max="4099" width="122.7109375" style="115" customWidth="1"/>
    <col min="4100" max="4100" width="87.28515625" style="115" customWidth="1"/>
    <col min="4101" max="4352" width="9.140625" style="115"/>
    <col min="4353" max="4353" width="5.85546875" style="115" customWidth="1"/>
    <col min="4354" max="4354" width="18.28515625" style="115" customWidth="1"/>
    <col min="4355" max="4355" width="122.7109375" style="115" customWidth="1"/>
    <col min="4356" max="4356" width="87.28515625" style="115" customWidth="1"/>
    <col min="4357" max="4608" width="9.140625" style="115"/>
    <col min="4609" max="4609" width="5.85546875" style="115" customWidth="1"/>
    <col min="4610" max="4610" width="18.28515625" style="115" customWidth="1"/>
    <col min="4611" max="4611" width="122.7109375" style="115" customWidth="1"/>
    <col min="4612" max="4612" width="87.28515625" style="115" customWidth="1"/>
    <col min="4613" max="4864" width="9.140625" style="115"/>
    <col min="4865" max="4865" width="5.85546875" style="115" customWidth="1"/>
    <col min="4866" max="4866" width="18.28515625" style="115" customWidth="1"/>
    <col min="4867" max="4867" width="122.7109375" style="115" customWidth="1"/>
    <col min="4868" max="4868" width="87.28515625" style="115" customWidth="1"/>
    <col min="4869" max="5120" width="9.140625" style="115"/>
    <col min="5121" max="5121" width="5.85546875" style="115" customWidth="1"/>
    <col min="5122" max="5122" width="18.28515625" style="115" customWidth="1"/>
    <col min="5123" max="5123" width="122.7109375" style="115" customWidth="1"/>
    <col min="5124" max="5124" width="87.28515625" style="115" customWidth="1"/>
    <col min="5125" max="5376" width="9.140625" style="115"/>
    <col min="5377" max="5377" width="5.85546875" style="115" customWidth="1"/>
    <col min="5378" max="5378" width="18.28515625" style="115" customWidth="1"/>
    <col min="5379" max="5379" width="122.7109375" style="115" customWidth="1"/>
    <col min="5380" max="5380" width="87.28515625" style="115" customWidth="1"/>
    <col min="5381" max="5632" width="9.140625" style="115"/>
    <col min="5633" max="5633" width="5.85546875" style="115" customWidth="1"/>
    <col min="5634" max="5634" width="18.28515625" style="115" customWidth="1"/>
    <col min="5635" max="5635" width="122.7109375" style="115" customWidth="1"/>
    <col min="5636" max="5636" width="87.28515625" style="115" customWidth="1"/>
    <col min="5637" max="5888" width="9.140625" style="115"/>
    <col min="5889" max="5889" width="5.85546875" style="115" customWidth="1"/>
    <col min="5890" max="5890" width="18.28515625" style="115" customWidth="1"/>
    <col min="5891" max="5891" width="122.7109375" style="115" customWidth="1"/>
    <col min="5892" max="5892" width="87.28515625" style="115" customWidth="1"/>
    <col min="5893" max="6144" width="9.140625" style="115"/>
    <col min="6145" max="6145" width="5.85546875" style="115" customWidth="1"/>
    <col min="6146" max="6146" width="18.28515625" style="115" customWidth="1"/>
    <col min="6147" max="6147" width="122.7109375" style="115" customWidth="1"/>
    <col min="6148" max="6148" width="87.28515625" style="115" customWidth="1"/>
    <col min="6149" max="6400" width="9.140625" style="115"/>
    <col min="6401" max="6401" width="5.85546875" style="115" customWidth="1"/>
    <col min="6402" max="6402" width="18.28515625" style="115" customWidth="1"/>
    <col min="6403" max="6403" width="122.7109375" style="115" customWidth="1"/>
    <col min="6404" max="6404" width="87.28515625" style="115" customWidth="1"/>
    <col min="6405" max="6656" width="9.140625" style="115"/>
    <col min="6657" max="6657" width="5.85546875" style="115" customWidth="1"/>
    <col min="6658" max="6658" width="18.28515625" style="115" customWidth="1"/>
    <col min="6659" max="6659" width="122.7109375" style="115" customWidth="1"/>
    <col min="6660" max="6660" width="87.28515625" style="115" customWidth="1"/>
    <col min="6661" max="6912" width="9.140625" style="115"/>
    <col min="6913" max="6913" width="5.85546875" style="115" customWidth="1"/>
    <col min="6914" max="6914" width="18.28515625" style="115" customWidth="1"/>
    <col min="6915" max="6915" width="122.7109375" style="115" customWidth="1"/>
    <col min="6916" max="6916" width="87.28515625" style="115" customWidth="1"/>
    <col min="6917" max="7168" width="9.140625" style="115"/>
    <col min="7169" max="7169" width="5.85546875" style="115" customWidth="1"/>
    <col min="7170" max="7170" width="18.28515625" style="115" customWidth="1"/>
    <col min="7171" max="7171" width="122.7109375" style="115" customWidth="1"/>
    <col min="7172" max="7172" width="87.28515625" style="115" customWidth="1"/>
    <col min="7173" max="7424" width="9.140625" style="115"/>
    <col min="7425" max="7425" width="5.85546875" style="115" customWidth="1"/>
    <col min="7426" max="7426" width="18.28515625" style="115" customWidth="1"/>
    <col min="7427" max="7427" width="122.7109375" style="115" customWidth="1"/>
    <col min="7428" max="7428" width="87.28515625" style="115" customWidth="1"/>
    <col min="7429" max="7680" width="9.140625" style="115"/>
    <col min="7681" max="7681" width="5.85546875" style="115" customWidth="1"/>
    <col min="7682" max="7682" width="18.28515625" style="115" customWidth="1"/>
    <col min="7683" max="7683" width="122.7109375" style="115" customWidth="1"/>
    <col min="7684" max="7684" width="87.28515625" style="115" customWidth="1"/>
    <col min="7685" max="7936" width="9.140625" style="115"/>
    <col min="7937" max="7937" width="5.85546875" style="115" customWidth="1"/>
    <col min="7938" max="7938" width="18.28515625" style="115" customWidth="1"/>
    <col min="7939" max="7939" width="122.7109375" style="115" customWidth="1"/>
    <col min="7940" max="7940" width="87.28515625" style="115" customWidth="1"/>
    <col min="7941" max="8192" width="9.140625" style="115"/>
    <col min="8193" max="8193" width="5.85546875" style="115" customWidth="1"/>
    <col min="8194" max="8194" width="18.28515625" style="115" customWidth="1"/>
    <col min="8195" max="8195" width="122.7109375" style="115" customWidth="1"/>
    <col min="8196" max="8196" width="87.28515625" style="115" customWidth="1"/>
    <col min="8197" max="8448" width="9.140625" style="115"/>
    <col min="8449" max="8449" width="5.85546875" style="115" customWidth="1"/>
    <col min="8450" max="8450" width="18.28515625" style="115" customWidth="1"/>
    <col min="8451" max="8451" width="122.7109375" style="115" customWidth="1"/>
    <col min="8452" max="8452" width="87.28515625" style="115" customWidth="1"/>
    <col min="8453" max="8704" width="9.140625" style="115"/>
    <col min="8705" max="8705" width="5.85546875" style="115" customWidth="1"/>
    <col min="8706" max="8706" width="18.28515625" style="115" customWidth="1"/>
    <col min="8707" max="8707" width="122.7109375" style="115" customWidth="1"/>
    <col min="8708" max="8708" width="87.28515625" style="115" customWidth="1"/>
    <col min="8709" max="8960" width="9.140625" style="115"/>
    <col min="8961" max="8961" width="5.85546875" style="115" customWidth="1"/>
    <col min="8962" max="8962" width="18.28515625" style="115" customWidth="1"/>
    <col min="8963" max="8963" width="122.7109375" style="115" customWidth="1"/>
    <col min="8964" max="8964" width="87.28515625" style="115" customWidth="1"/>
    <col min="8965" max="9216" width="9.140625" style="115"/>
    <col min="9217" max="9217" width="5.85546875" style="115" customWidth="1"/>
    <col min="9218" max="9218" width="18.28515625" style="115" customWidth="1"/>
    <col min="9219" max="9219" width="122.7109375" style="115" customWidth="1"/>
    <col min="9220" max="9220" width="87.28515625" style="115" customWidth="1"/>
    <col min="9221" max="9472" width="9.140625" style="115"/>
    <col min="9473" max="9473" width="5.85546875" style="115" customWidth="1"/>
    <col min="9474" max="9474" width="18.28515625" style="115" customWidth="1"/>
    <col min="9475" max="9475" width="122.7109375" style="115" customWidth="1"/>
    <col min="9476" max="9476" width="87.28515625" style="115" customWidth="1"/>
    <col min="9477" max="9728" width="9.140625" style="115"/>
    <col min="9729" max="9729" width="5.85546875" style="115" customWidth="1"/>
    <col min="9730" max="9730" width="18.28515625" style="115" customWidth="1"/>
    <col min="9731" max="9731" width="122.7109375" style="115" customWidth="1"/>
    <col min="9732" max="9732" width="87.28515625" style="115" customWidth="1"/>
    <col min="9733" max="9984" width="9.140625" style="115"/>
    <col min="9985" max="9985" width="5.85546875" style="115" customWidth="1"/>
    <col min="9986" max="9986" width="18.28515625" style="115" customWidth="1"/>
    <col min="9987" max="9987" width="122.7109375" style="115" customWidth="1"/>
    <col min="9988" max="9988" width="87.28515625" style="115" customWidth="1"/>
    <col min="9989" max="10240" width="9.140625" style="115"/>
    <col min="10241" max="10241" width="5.85546875" style="115" customWidth="1"/>
    <col min="10242" max="10242" width="18.28515625" style="115" customWidth="1"/>
    <col min="10243" max="10243" width="122.7109375" style="115" customWidth="1"/>
    <col min="10244" max="10244" width="87.28515625" style="115" customWidth="1"/>
    <col min="10245" max="10496" width="9.140625" style="115"/>
    <col min="10497" max="10497" width="5.85546875" style="115" customWidth="1"/>
    <col min="10498" max="10498" width="18.28515625" style="115" customWidth="1"/>
    <col min="10499" max="10499" width="122.7109375" style="115" customWidth="1"/>
    <col min="10500" max="10500" width="87.28515625" style="115" customWidth="1"/>
    <col min="10501" max="10752" width="9.140625" style="115"/>
    <col min="10753" max="10753" width="5.85546875" style="115" customWidth="1"/>
    <col min="10754" max="10754" width="18.28515625" style="115" customWidth="1"/>
    <col min="10755" max="10755" width="122.7109375" style="115" customWidth="1"/>
    <col min="10756" max="10756" width="87.28515625" style="115" customWidth="1"/>
    <col min="10757" max="11008" width="9.140625" style="115"/>
    <col min="11009" max="11009" width="5.85546875" style="115" customWidth="1"/>
    <col min="11010" max="11010" width="18.28515625" style="115" customWidth="1"/>
    <col min="11011" max="11011" width="122.7109375" style="115" customWidth="1"/>
    <col min="11012" max="11012" width="87.28515625" style="115" customWidth="1"/>
    <col min="11013" max="11264" width="9.140625" style="115"/>
    <col min="11265" max="11265" width="5.85546875" style="115" customWidth="1"/>
    <col min="11266" max="11266" width="18.28515625" style="115" customWidth="1"/>
    <col min="11267" max="11267" width="122.7109375" style="115" customWidth="1"/>
    <col min="11268" max="11268" width="87.28515625" style="115" customWidth="1"/>
    <col min="11269" max="11520" width="9.140625" style="115"/>
    <col min="11521" max="11521" width="5.85546875" style="115" customWidth="1"/>
    <col min="11522" max="11522" width="18.28515625" style="115" customWidth="1"/>
    <col min="11523" max="11523" width="122.7109375" style="115" customWidth="1"/>
    <col min="11524" max="11524" width="87.28515625" style="115" customWidth="1"/>
    <col min="11525" max="11776" width="9.140625" style="115"/>
    <col min="11777" max="11777" width="5.85546875" style="115" customWidth="1"/>
    <col min="11778" max="11778" width="18.28515625" style="115" customWidth="1"/>
    <col min="11779" max="11779" width="122.7109375" style="115" customWidth="1"/>
    <col min="11780" max="11780" width="87.28515625" style="115" customWidth="1"/>
    <col min="11781" max="12032" width="9.140625" style="115"/>
    <col min="12033" max="12033" width="5.85546875" style="115" customWidth="1"/>
    <col min="12034" max="12034" width="18.28515625" style="115" customWidth="1"/>
    <col min="12035" max="12035" width="122.7109375" style="115" customWidth="1"/>
    <col min="12036" max="12036" width="87.28515625" style="115" customWidth="1"/>
    <col min="12037" max="12288" width="9.140625" style="115"/>
    <col min="12289" max="12289" width="5.85546875" style="115" customWidth="1"/>
    <col min="12290" max="12290" width="18.28515625" style="115" customWidth="1"/>
    <col min="12291" max="12291" width="122.7109375" style="115" customWidth="1"/>
    <col min="12292" max="12292" width="87.28515625" style="115" customWidth="1"/>
    <col min="12293" max="12544" width="9.140625" style="115"/>
    <col min="12545" max="12545" width="5.85546875" style="115" customWidth="1"/>
    <col min="12546" max="12546" width="18.28515625" style="115" customWidth="1"/>
    <col min="12547" max="12547" width="122.7109375" style="115" customWidth="1"/>
    <col min="12548" max="12548" width="87.28515625" style="115" customWidth="1"/>
    <col min="12549" max="12800" width="9.140625" style="115"/>
    <col min="12801" max="12801" width="5.85546875" style="115" customWidth="1"/>
    <col min="12802" max="12802" width="18.28515625" style="115" customWidth="1"/>
    <col min="12803" max="12803" width="122.7109375" style="115" customWidth="1"/>
    <col min="12804" max="12804" width="87.28515625" style="115" customWidth="1"/>
    <col min="12805" max="13056" width="9.140625" style="115"/>
    <col min="13057" max="13057" width="5.85546875" style="115" customWidth="1"/>
    <col min="13058" max="13058" width="18.28515625" style="115" customWidth="1"/>
    <col min="13059" max="13059" width="122.7109375" style="115" customWidth="1"/>
    <col min="13060" max="13060" width="87.28515625" style="115" customWidth="1"/>
    <col min="13061" max="13312" width="9.140625" style="115"/>
    <col min="13313" max="13313" width="5.85546875" style="115" customWidth="1"/>
    <col min="13314" max="13314" width="18.28515625" style="115" customWidth="1"/>
    <col min="13315" max="13315" width="122.7109375" style="115" customWidth="1"/>
    <col min="13316" max="13316" width="87.28515625" style="115" customWidth="1"/>
    <col min="13317" max="13568" width="9.140625" style="115"/>
    <col min="13569" max="13569" width="5.85546875" style="115" customWidth="1"/>
    <col min="13570" max="13570" width="18.28515625" style="115" customWidth="1"/>
    <col min="13571" max="13571" width="122.7109375" style="115" customWidth="1"/>
    <col min="13572" max="13572" width="87.28515625" style="115" customWidth="1"/>
    <col min="13573" max="13824" width="9.140625" style="115"/>
    <col min="13825" max="13825" width="5.85546875" style="115" customWidth="1"/>
    <col min="13826" max="13826" width="18.28515625" style="115" customWidth="1"/>
    <col min="13827" max="13827" width="122.7109375" style="115" customWidth="1"/>
    <col min="13828" max="13828" width="87.28515625" style="115" customWidth="1"/>
    <col min="13829" max="14080" width="9.140625" style="115"/>
    <col min="14081" max="14081" width="5.85546875" style="115" customWidth="1"/>
    <col min="14082" max="14082" width="18.28515625" style="115" customWidth="1"/>
    <col min="14083" max="14083" width="122.7109375" style="115" customWidth="1"/>
    <col min="14084" max="14084" width="87.28515625" style="115" customWidth="1"/>
    <col min="14085" max="14336" width="9.140625" style="115"/>
    <col min="14337" max="14337" width="5.85546875" style="115" customWidth="1"/>
    <col min="14338" max="14338" width="18.28515625" style="115" customWidth="1"/>
    <col min="14339" max="14339" width="122.7109375" style="115" customWidth="1"/>
    <col min="14340" max="14340" width="87.28515625" style="115" customWidth="1"/>
    <col min="14341" max="14592" width="9.140625" style="115"/>
    <col min="14593" max="14593" width="5.85546875" style="115" customWidth="1"/>
    <col min="14594" max="14594" width="18.28515625" style="115" customWidth="1"/>
    <col min="14595" max="14595" width="122.7109375" style="115" customWidth="1"/>
    <col min="14596" max="14596" width="87.28515625" style="115" customWidth="1"/>
    <col min="14597" max="14848" width="9.140625" style="115"/>
    <col min="14849" max="14849" width="5.85546875" style="115" customWidth="1"/>
    <col min="14850" max="14850" width="18.28515625" style="115" customWidth="1"/>
    <col min="14851" max="14851" width="122.7109375" style="115" customWidth="1"/>
    <col min="14852" max="14852" width="87.28515625" style="115" customWidth="1"/>
    <col min="14853" max="15104" width="9.140625" style="115"/>
    <col min="15105" max="15105" width="5.85546875" style="115" customWidth="1"/>
    <col min="15106" max="15106" width="18.28515625" style="115" customWidth="1"/>
    <col min="15107" max="15107" width="122.7109375" style="115" customWidth="1"/>
    <col min="15108" max="15108" width="87.28515625" style="115" customWidth="1"/>
    <col min="15109" max="15360" width="9.140625" style="115"/>
    <col min="15361" max="15361" width="5.85546875" style="115" customWidth="1"/>
    <col min="15362" max="15362" width="18.28515625" style="115" customWidth="1"/>
    <col min="15363" max="15363" width="122.7109375" style="115" customWidth="1"/>
    <col min="15364" max="15364" width="87.28515625" style="115" customWidth="1"/>
    <col min="15365" max="15616" width="9.140625" style="115"/>
    <col min="15617" max="15617" width="5.85546875" style="115" customWidth="1"/>
    <col min="15618" max="15618" width="18.28515625" style="115" customWidth="1"/>
    <col min="15619" max="15619" width="122.7109375" style="115" customWidth="1"/>
    <col min="15620" max="15620" width="87.28515625" style="115" customWidth="1"/>
    <col min="15621" max="15872" width="9.140625" style="115"/>
    <col min="15873" max="15873" width="5.85546875" style="115" customWidth="1"/>
    <col min="15874" max="15874" width="18.28515625" style="115" customWidth="1"/>
    <col min="15875" max="15875" width="122.7109375" style="115" customWidth="1"/>
    <col min="15876" max="15876" width="87.28515625" style="115" customWidth="1"/>
    <col min="15877" max="16128" width="9.140625" style="115"/>
    <col min="16129" max="16129" width="5.85546875" style="115" customWidth="1"/>
    <col min="16130" max="16130" width="18.28515625" style="115" customWidth="1"/>
    <col min="16131" max="16131" width="122.7109375" style="115" customWidth="1"/>
    <col min="16132" max="16132" width="87.28515625" style="115" customWidth="1"/>
    <col min="16133" max="16384" width="9.140625" style="115"/>
  </cols>
  <sheetData>
    <row r="1" spans="1:6" s="111" customFormat="1" ht="40.9" customHeight="1">
      <c r="A1" s="237" t="s">
        <v>479</v>
      </c>
      <c r="B1" s="237"/>
      <c r="C1" s="237"/>
      <c r="D1" s="237"/>
    </row>
    <row r="2" spans="1:6" ht="11.45" customHeight="1">
      <c r="A2" s="112"/>
      <c r="B2" s="113"/>
      <c r="C2" s="114"/>
      <c r="D2" s="114"/>
      <c r="E2" s="114"/>
      <c r="F2" s="114"/>
    </row>
    <row r="3" spans="1:6" s="117" customFormat="1" ht="45.6" customHeight="1">
      <c r="A3" s="116" t="s">
        <v>213</v>
      </c>
      <c r="B3" s="116" t="s">
        <v>337</v>
      </c>
      <c r="C3" s="116" t="s">
        <v>338</v>
      </c>
      <c r="D3" s="116" t="s">
        <v>339</v>
      </c>
      <c r="E3" s="112"/>
      <c r="F3" s="112"/>
    </row>
    <row r="4" spans="1:6" s="93" customFormat="1" ht="25.15" customHeight="1">
      <c r="A4" s="118">
        <v>1</v>
      </c>
      <c r="B4" s="238" t="s">
        <v>340</v>
      </c>
      <c r="C4" s="239"/>
      <c r="D4" s="240"/>
    </row>
    <row r="5" spans="1:6" s="93" customFormat="1" ht="346.5">
      <c r="A5" s="119" t="s">
        <v>341</v>
      </c>
      <c r="B5" s="120" t="s">
        <v>342</v>
      </c>
      <c r="C5" s="121" t="s">
        <v>343</v>
      </c>
      <c r="D5" s="122" t="s">
        <v>344</v>
      </c>
    </row>
    <row r="6" spans="1:6" s="93" customFormat="1" ht="217.9" customHeight="1">
      <c r="A6" s="119" t="s">
        <v>345</v>
      </c>
      <c r="B6" s="120" t="s">
        <v>346</v>
      </c>
      <c r="C6" s="122" t="s">
        <v>347</v>
      </c>
      <c r="D6" s="122" t="s">
        <v>348</v>
      </c>
    </row>
    <row r="7" spans="1:6" s="93" customFormat="1" ht="319.89999999999998" customHeight="1">
      <c r="A7" s="120">
        <v>2</v>
      </c>
      <c r="B7" s="120" t="s">
        <v>349</v>
      </c>
      <c r="C7" s="122" t="s">
        <v>350</v>
      </c>
      <c r="D7" s="122" t="s">
        <v>351</v>
      </c>
    </row>
    <row r="8" spans="1:6" s="93" customFormat="1" ht="333.6" customHeight="1">
      <c r="A8" s="120">
        <v>3</v>
      </c>
      <c r="B8" s="120" t="s">
        <v>352</v>
      </c>
      <c r="C8" s="123" t="s">
        <v>353</v>
      </c>
      <c r="D8" s="122" t="s">
        <v>354</v>
      </c>
    </row>
    <row r="9" spans="1:6" s="93" customFormat="1" ht="181.5">
      <c r="A9" s="120">
        <v>4</v>
      </c>
      <c r="B9" s="120" t="s">
        <v>355</v>
      </c>
      <c r="C9" s="122" t="s">
        <v>356</v>
      </c>
      <c r="D9" s="122" t="s">
        <v>357</v>
      </c>
    </row>
    <row r="10" spans="1:6" s="93" customFormat="1" ht="149.44999999999999" customHeight="1">
      <c r="A10" s="120">
        <v>5</v>
      </c>
      <c r="B10" s="120" t="s">
        <v>358</v>
      </c>
      <c r="C10" s="122" t="s">
        <v>359</v>
      </c>
      <c r="D10" s="122" t="s">
        <v>360</v>
      </c>
    </row>
    <row r="11" spans="1:6" s="93" customFormat="1" ht="183.6" customHeight="1">
      <c r="A11" s="120">
        <v>6</v>
      </c>
      <c r="B11" s="120" t="s">
        <v>361</v>
      </c>
      <c r="C11" s="121" t="s">
        <v>362</v>
      </c>
      <c r="D11" s="122" t="s">
        <v>363</v>
      </c>
    </row>
    <row r="12" spans="1:6" s="93" customFormat="1" ht="236.45" customHeight="1">
      <c r="A12" s="120">
        <v>7</v>
      </c>
      <c r="B12" s="120" t="s">
        <v>364</v>
      </c>
      <c r="C12" s="121" t="s">
        <v>365</v>
      </c>
      <c r="D12" s="122" t="s">
        <v>366</v>
      </c>
    </row>
    <row r="13" spans="1:6" s="93" customFormat="1" ht="202.15" customHeight="1">
      <c r="A13" s="120">
        <v>8</v>
      </c>
      <c r="B13" s="120" t="s">
        <v>367</v>
      </c>
      <c r="C13" s="122" t="s">
        <v>368</v>
      </c>
      <c r="D13" s="122" t="s">
        <v>369</v>
      </c>
    </row>
    <row r="14" spans="1:6" s="93" customFormat="1" ht="282" customHeight="1">
      <c r="A14" s="120">
        <v>9</v>
      </c>
      <c r="B14" s="120" t="s">
        <v>370</v>
      </c>
      <c r="C14" s="124" t="s">
        <v>371</v>
      </c>
      <c r="D14" s="122" t="s">
        <v>372</v>
      </c>
    </row>
    <row r="15" spans="1:6" s="93" customFormat="1" ht="195.6" customHeight="1">
      <c r="A15" s="120">
        <v>10</v>
      </c>
      <c r="B15" s="120" t="s">
        <v>373</v>
      </c>
      <c r="C15" s="122" t="s">
        <v>374</v>
      </c>
      <c r="D15" s="122" t="s">
        <v>375</v>
      </c>
    </row>
    <row r="16" spans="1:6" s="93" customFormat="1" ht="22.9" customHeight="1">
      <c r="A16" s="120">
        <v>11</v>
      </c>
      <c r="B16" s="238" t="s">
        <v>376</v>
      </c>
      <c r="C16" s="239"/>
      <c r="D16" s="240"/>
    </row>
    <row r="17" spans="1:4" s="93" customFormat="1" ht="99">
      <c r="A17" s="119"/>
      <c r="B17" s="120" t="s">
        <v>377</v>
      </c>
      <c r="C17" s="121" t="s">
        <v>378</v>
      </c>
      <c r="D17" s="125" t="s">
        <v>379</v>
      </c>
    </row>
    <row r="18" spans="1:4" s="93" customFormat="1" ht="95.45" customHeight="1">
      <c r="A18" s="119"/>
      <c r="B18" s="120" t="s">
        <v>380</v>
      </c>
      <c r="C18" s="126" t="s">
        <v>381</v>
      </c>
      <c r="D18" s="125" t="s">
        <v>382</v>
      </c>
    </row>
    <row r="19" spans="1:4" s="93" customFormat="1" ht="115.5">
      <c r="A19" s="119"/>
      <c r="B19" s="120" t="s">
        <v>383</v>
      </c>
      <c r="C19" s="126" t="s">
        <v>384</v>
      </c>
      <c r="D19" s="126" t="s">
        <v>385</v>
      </c>
    </row>
    <row r="20" spans="1:4" s="93" customFormat="1" ht="165">
      <c r="A20" s="118"/>
      <c r="B20" s="120" t="s">
        <v>386</v>
      </c>
      <c r="C20" s="121" t="s">
        <v>387</v>
      </c>
      <c r="D20" s="125" t="s">
        <v>388</v>
      </c>
    </row>
    <row r="21" spans="1:4" s="93" customFormat="1" ht="167.45" customHeight="1">
      <c r="A21" s="118">
        <v>12</v>
      </c>
      <c r="B21" s="127" t="s">
        <v>389</v>
      </c>
      <c r="C21" s="128" t="s">
        <v>390</v>
      </c>
      <c r="D21" s="128" t="s">
        <v>391</v>
      </c>
    </row>
    <row r="22" spans="1:4" s="93" customFormat="1" ht="139.15" customHeight="1">
      <c r="A22" s="118">
        <v>13</v>
      </c>
      <c r="B22" s="120" t="s">
        <v>392</v>
      </c>
      <c r="C22" s="122" t="s">
        <v>393</v>
      </c>
      <c r="D22" s="122" t="s">
        <v>394</v>
      </c>
    </row>
    <row r="23" spans="1:4" s="93" customFormat="1" ht="313.5">
      <c r="A23" s="118">
        <v>14</v>
      </c>
      <c r="B23" s="120" t="s">
        <v>395</v>
      </c>
      <c r="C23" s="122" t="s">
        <v>396</v>
      </c>
      <c r="D23" s="122" t="s">
        <v>397</v>
      </c>
    </row>
    <row r="24" spans="1:4" s="93" customFormat="1" ht="19.149999999999999" customHeight="1">
      <c r="A24" s="118">
        <v>15</v>
      </c>
      <c r="B24" s="238" t="s">
        <v>398</v>
      </c>
      <c r="C24" s="239"/>
      <c r="D24" s="240"/>
    </row>
    <row r="25" spans="1:4" s="93" customFormat="1" ht="142.15" customHeight="1">
      <c r="A25" s="118" t="s">
        <v>341</v>
      </c>
      <c r="B25" s="120" t="s">
        <v>399</v>
      </c>
      <c r="C25" s="121" t="s">
        <v>400</v>
      </c>
      <c r="D25" s="122" t="s">
        <v>401</v>
      </c>
    </row>
    <row r="26" spans="1:4" s="129" customFormat="1" ht="111" customHeight="1">
      <c r="A26" s="118" t="s">
        <v>345</v>
      </c>
      <c r="B26" s="120" t="s">
        <v>402</v>
      </c>
      <c r="C26" s="121" t="s">
        <v>403</v>
      </c>
      <c r="D26" s="125" t="s">
        <v>404</v>
      </c>
    </row>
    <row r="27" spans="1:4" s="93" customFormat="1" ht="228" customHeight="1">
      <c r="A27" s="118">
        <v>16</v>
      </c>
      <c r="B27" s="120" t="s">
        <v>405</v>
      </c>
      <c r="C27" s="121" t="s">
        <v>406</v>
      </c>
      <c r="D27" s="121" t="s">
        <v>407</v>
      </c>
    </row>
    <row r="28" spans="1:4" s="93" customFormat="1" ht="85.9" customHeight="1">
      <c r="A28" s="118">
        <v>17</v>
      </c>
      <c r="B28" s="120" t="s">
        <v>408</v>
      </c>
      <c r="C28" s="126" t="s">
        <v>409</v>
      </c>
      <c r="D28" s="125" t="s">
        <v>410</v>
      </c>
    </row>
  </sheetData>
  <mergeCells count="4">
    <mergeCell ref="A1:D1"/>
    <mergeCell ref="B4:D4"/>
    <mergeCell ref="B16:D16"/>
    <mergeCell ref="B24:D24"/>
  </mergeCells>
  <pageMargins left="0.22" right="0.12" top="0.48" bottom="0.37" header="0.32" footer="0.05"/>
  <pageSetup paperSize="9" scale="61" fitToHeight="0" orientation="landscape"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50"/>
  <sheetViews>
    <sheetView workbookViewId="0">
      <selection activeCell="A2" sqref="A2"/>
    </sheetView>
  </sheetViews>
  <sheetFormatPr defaultRowHeight="15.75"/>
  <cols>
    <col min="1" max="1" width="4.85546875" style="95" customWidth="1"/>
    <col min="2" max="2" width="43.85546875" style="95" customWidth="1"/>
    <col min="3" max="3" width="14.28515625" style="95" customWidth="1"/>
    <col min="4" max="5" width="13.140625" style="95" customWidth="1"/>
    <col min="6" max="6" width="13.85546875" style="164" customWidth="1"/>
    <col min="7" max="256" width="8.85546875" style="95"/>
    <col min="257" max="257" width="4.85546875" style="95" customWidth="1"/>
    <col min="258" max="258" width="43.85546875" style="95" customWidth="1"/>
    <col min="259" max="259" width="14.28515625" style="95" customWidth="1"/>
    <col min="260" max="261" width="13.140625" style="95" customWidth="1"/>
    <col min="262" max="262" width="13.85546875" style="95" customWidth="1"/>
    <col min="263" max="512" width="8.85546875" style="95"/>
    <col min="513" max="513" width="4.85546875" style="95" customWidth="1"/>
    <col min="514" max="514" width="43.85546875" style="95" customWidth="1"/>
    <col min="515" max="515" width="14.28515625" style="95" customWidth="1"/>
    <col min="516" max="517" width="13.140625" style="95" customWidth="1"/>
    <col min="518" max="518" width="13.85546875" style="95" customWidth="1"/>
    <col min="519" max="768" width="8.85546875" style="95"/>
    <col min="769" max="769" width="4.85546875" style="95" customWidth="1"/>
    <col min="770" max="770" width="43.85546875" style="95" customWidth="1"/>
    <col min="771" max="771" width="14.28515625" style="95" customWidth="1"/>
    <col min="772" max="773" width="13.140625" style="95" customWidth="1"/>
    <col min="774" max="774" width="13.85546875" style="95" customWidth="1"/>
    <col min="775" max="1024" width="8.85546875" style="95"/>
    <col min="1025" max="1025" width="4.85546875" style="95" customWidth="1"/>
    <col min="1026" max="1026" width="43.85546875" style="95" customWidth="1"/>
    <col min="1027" max="1027" width="14.28515625" style="95" customWidth="1"/>
    <col min="1028" max="1029" width="13.140625" style="95" customWidth="1"/>
    <col min="1030" max="1030" width="13.85546875" style="95" customWidth="1"/>
    <col min="1031" max="1280" width="8.85546875" style="95"/>
    <col min="1281" max="1281" width="4.85546875" style="95" customWidth="1"/>
    <col min="1282" max="1282" width="43.85546875" style="95" customWidth="1"/>
    <col min="1283" max="1283" width="14.28515625" style="95" customWidth="1"/>
    <col min="1284" max="1285" width="13.140625" style="95" customWidth="1"/>
    <col min="1286" max="1286" width="13.85546875" style="95" customWidth="1"/>
    <col min="1287" max="1536" width="8.85546875" style="95"/>
    <col min="1537" max="1537" width="4.85546875" style="95" customWidth="1"/>
    <col min="1538" max="1538" width="43.85546875" style="95" customWidth="1"/>
    <col min="1539" max="1539" width="14.28515625" style="95" customWidth="1"/>
    <col min="1540" max="1541" width="13.140625" style="95" customWidth="1"/>
    <col min="1542" max="1542" width="13.85546875" style="95" customWidth="1"/>
    <col min="1543" max="1792" width="8.85546875" style="95"/>
    <col min="1793" max="1793" width="4.85546875" style="95" customWidth="1"/>
    <col min="1794" max="1794" width="43.85546875" style="95" customWidth="1"/>
    <col min="1795" max="1795" width="14.28515625" style="95" customWidth="1"/>
    <col min="1796" max="1797" width="13.140625" style="95" customWidth="1"/>
    <col min="1798" max="1798" width="13.85546875" style="95" customWidth="1"/>
    <col min="1799" max="2048" width="8.85546875" style="95"/>
    <col min="2049" max="2049" width="4.85546875" style="95" customWidth="1"/>
    <col min="2050" max="2050" width="43.85546875" style="95" customWidth="1"/>
    <col min="2051" max="2051" width="14.28515625" style="95" customWidth="1"/>
    <col min="2052" max="2053" width="13.140625" style="95" customWidth="1"/>
    <col min="2054" max="2054" width="13.85546875" style="95" customWidth="1"/>
    <col min="2055" max="2304" width="8.85546875" style="95"/>
    <col min="2305" max="2305" width="4.85546875" style="95" customWidth="1"/>
    <col min="2306" max="2306" width="43.85546875" style="95" customWidth="1"/>
    <col min="2307" max="2307" width="14.28515625" style="95" customWidth="1"/>
    <col min="2308" max="2309" width="13.140625" style="95" customWidth="1"/>
    <col min="2310" max="2310" width="13.85546875" style="95" customWidth="1"/>
    <col min="2311" max="2560" width="8.85546875" style="95"/>
    <col min="2561" max="2561" width="4.85546875" style="95" customWidth="1"/>
    <col min="2562" max="2562" width="43.85546875" style="95" customWidth="1"/>
    <col min="2563" max="2563" width="14.28515625" style="95" customWidth="1"/>
    <col min="2564" max="2565" width="13.140625" style="95" customWidth="1"/>
    <col min="2566" max="2566" width="13.85546875" style="95" customWidth="1"/>
    <col min="2567" max="2816" width="8.85546875" style="95"/>
    <col min="2817" max="2817" width="4.85546875" style="95" customWidth="1"/>
    <col min="2818" max="2818" width="43.85546875" style="95" customWidth="1"/>
    <col min="2819" max="2819" width="14.28515625" style="95" customWidth="1"/>
    <col min="2820" max="2821" width="13.140625" style="95" customWidth="1"/>
    <col min="2822" max="2822" width="13.85546875" style="95" customWidth="1"/>
    <col min="2823" max="3072" width="8.85546875" style="95"/>
    <col min="3073" max="3073" width="4.85546875" style="95" customWidth="1"/>
    <col min="3074" max="3074" width="43.85546875" style="95" customWidth="1"/>
    <col min="3075" max="3075" width="14.28515625" style="95" customWidth="1"/>
    <col min="3076" max="3077" width="13.140625" style="95" customWidth="1"/>
    <col min="3078" max="3078" width="13.85546875" style="95" customWidth="1"/>
    <col min="3079" max="3328" width="8.85546875" style="95"/>
    <col min="3329" max="3329" width="4.85546875" style="95" customWidth="1"/>
    <col min="3330" max="3330" width="43.85546875" style="95" customWidth="1"/>
    <col min="3331" max="3331" width="14.28515625" style="95" customWidth="1"/>
    <col min="3332" max="3333" width="13.140625" style="95" customWidth="1"/>
    <col min="3334" max="3334" width="13.85546875" style="95" customWidth="1"/>
    <col min="3335" max="3584" width="8.85546875" style="95"/>
    <col min="3585" max="3585" width="4.85546875" style="95" customWidth="1"/>
    <col min="3586" max="3586" width="43.85546875" style="95" customWidth="1"/>
    <col min="3587" max="3587" width="14.28515625" style="95" customWidth="1"/>
    <col min="3588" max="3589" width="13.140625" style="95" customWidth="1"/>
    <col min="3590" max="3590" width="13.85546875" style="95" customWidth="1"/>
    <col min="3591" max="3840" width="8.85546875" style="95"/>
    <col min="3841" max="3841" width="4.85546875" style="95" customWidth="1"/>
    <col min="3842" max="3842" width="43.85546875" style="95" customWidth="1"/>
    <col min="3843" max="3843" width="14.28515625" style="95" customWidth="1"/>
    <col min="3844" max="3845" width="13.140625" style="95" customWidth="1"/>
    <col min="3846" max="3846" width="13.85546875" style="95" customWidth="1"/>
    <col min="3847" max="4096" width="8.85546875" style="95"/>
    <col min="4097" max="4097" width="4.85546875" style="95" customWidth="1"/>
    <col min="4098" max="4098" width="43.85546875" style="95" customWidth="1"/>
    <col min="4099" max="4099" width="14.28515625" style="95" customWidth="1"/>
    <col min="4100" max="4101" width="13.140625" style="95" customWidth="1"/>
    <col min="4102" max="4102" width="13.85546875" style="95" customWidth="1"/>
    <col min="4103" max="4352" width="8.85546875" style="95"/>
    <col min="4353" max="4353" width="4.85546875" style="95" customWidth="1"/>
    <col min="4354" max="4354" width="43.85546875" style="95" customWidth="1"/>
    <col min="4355" max="4355" width="14.28515625" style="95" customWidth="1"/>
    <col min="4356" max="4357" width="13.140625" style="95" customWidth="1"/>
    <col min="4358" max="4358" width="13.85546875" style="95" customWidth="1"/>
    <col min="4359" max="4608" width="8.85546875" style="95"/>
    <col min="4609" max="4609" width="4.85546875" style="95" customWidth="1"/>
    <col min="4610" max="4610" width="43.85546875" style="95" customWidth="1"/>
    <col min="4611" max="4611" width="14.28515625" style="95" customWidth="1"/>
    <col min="4612" max="4613" width="13.140625" style="95" customWidth="1"/>
    <col min="4614" max="4614" width="13.85546875" style="95" customWidth="1"/>
    <col min="4615" max="4864" width="8.85546875" style="95"/>
    <col min="4865" max="4865" width="4.85546875" style="95" customWidth="1"/>
    <col min="4866" max="4866" width="43.85546875" style="95" customWidth="1"/>
    <col min="4867" max="4867" width="14.28515625" style="95" customWidth="1"/>
    <col min="4868" max="4869" width="13.140625" style="95" customWidth="1"/>
    <col min="4870" max="4870" width="13.85546875" style="95" customWidth="1"/>
    <col min="4871" max="5120" width="8.85546875" style="95"/>
    <col min="5121" max="5121" width="4.85546875" style="95" customWidth="1"/>
    <col min="5122" max="5122" width="43.85546875" style="95" customWidth="1"/>
    <col min="5123" max="5123" width="14.28515625" style="95" customWidth="1"/>
    <col min="5124" max="5125" width="13.140625" style="95" customWidth="1"/>
    <col min="5126" max="5126" width="13.85546875" style="95" customWidth="1"/>
    <col min="5127" max="5376" width="8.85546875" style="95"/>
    <col min="5377" max="5377" width="4.85546875" style="95" customWidth="1"/>
    <col min="5378" max="5378" width="43.85546875" style="95" customWidth="1"/>
    <col min="5379" max="5379" width="14.28515625" style="95" customWidth="1"/>
    <col min="5380" max="5381" width="13.140625" style="95" customWidth="1"/>
    <col min="5382" max="5382" width="13.85546875" style="95" customWidth="1"/>
    <col min="5383" max="5632" width="8.85546875" style="95"/>
    <col min="5633" max="5633" width="4.85546875" style="95" customWidth="1"/>
    <col min="5634" max="5634" width="43.85546875" style="95" customWidth="1"/>
    <col min="5635" max="5635" width="14.28515625" style="95" customWidth="1"/>
    <col min="5636" max="5637" width="13.140625" style="95" customWidth="1"/>
    <col min="5638" max="5638" width="13.85546875" style="95" customWidth="1"/>
    <col min="5639" max="5888" width="8.85546875" style="95"/>
    <col min="5889" max="5889" width="4.85546875" style="95" customWidth="1"/>
    <col min="5890" max="5890" width="43.85546875" style="95" customWidth="1"/>
    <col min="5891" max="5891" width="14.28515625" style="95" customWidth="1"/>
    <col min="5892" max="5893" width="13.140625" style="95" customWidth="1"/>
    <col min="5894" max="5894" width="13.85546875" style="95" customWidth="1"/>
    <col min="5895" max="6144" width="8.85546875" style="95"/>
    <col min="6145" max="6145" width="4.85546875" style="95" customWidth="1"/>
    <col min="6146" max="6146" width="43.85546875" style="95" customWidth="1"/>
    <col min="6147" max="6147" width="14.28515625" style="95" customWidth="1"/>
    <col min="6148" max="6149" width="13.140625" style="95" customWidth="1"/>
    <col min="6150" max="6150" width="13.85546875" style="95" customWidth="1"/>
    <col min="6151" max="6400" width="8.85546875" style="95"/>
    <col min="6401" max="6401" width="4.85546875" style="95" customWidth="1"/>
    <col min="6402" max="6402" width="43.85546875" style="95" customWidth="1"/>
    <col min="6403" max="6403" width="14.28515625" style="95" customWidth="1"/>
    <col min="6404" max="6405" width="13.140625" style="95" customWidth="1"/>
    <col min="6406" max="6406" width="13.85546875" style="95" customWidth="1"/>
    <col min="6407" max="6656" width="8.85546875" style="95"/>
    <col min="6657" max="6657" width="4.85546875" style="95" customWidth="1"/>
    <col min="6658" max="6658" width="43.85546875" style="95" customWidth="1"/>
    <col min="6659" max="6659" width="14.28515625" style="95" customWidth="1"/>
    <col min="6660" max="6661" width="13.140625" style="95" customWidth="1"/>
    <col min="6662" max="6662" width="13.85546875" style="95" customWidth="1"/>
    <col min="6663" max="6912" width="8.85546875" style="95"/>
    <col min="6913" max="6913" width="4.85546875" style="95" customWidth="1"/>
    <col min="6914" max="6914" width="43.85546875" style="95" customWidth="1"/>
    <col min="6915" max="6915" width="14.28515625" style="95" customWidth="1"/>
    <col min="6916" max="6917" width="13.140625" style="95" customWidth="1"/>
    <col min="6918" max="6918" width="13.85546875" style="95" customWidth="1"/>
    <col min="6919" max="7168" width="8.85546875" style="95"/>
    <col min="7169" max="7169" width="4.85546875" style="95" customWidth="1"/>
    <col min="7170" max="7170" width="43.85546875" style="95" customWidth="1"/>
    <col min="7171" max="7171" width="14.28515625" style="95" customWidth="1"/>
    <col min="7172" max="7173" width="13.140625" style="95" customWidth="1"/>
    <col min="7174" max="7174" width="13.85546875" style="95" customWidth="1"/>
    <col min="7175" max="7424" width="8.85546875" style="95"/>
    <col min="7425" max="7425" width="4.85546875" style="95" customWidth="1"/>
    <col min="7426" max="7426" width="43.85546875" style="95" customWidth="1"/>
    <col min="7427" max="7427" width="14.28515625" style="95" customWidth="1"/>
    <col min="7428" max="7429" width="13.140625" style="95" customWidth="1"/>
    <col min="7430" max="7430" width="13.85546875" style="95" customWidth="1"/>
    <col min="7431" max="7680" width="8.85546875" style="95"/>
    <col min="7681" max="7681" width="4.85546875" style="95" customWidth="1"/>
    <col min="7682" max="7682" width="43.85546875" style="95" customWidth="1"/>
    <col min="7683" max="7683" width="14.28515625" style="95" customWidth="1"/>
    <col min="7684" max="7685" width="13.140625" style="95" customWidth="1"/>
    <col min="7686" max="7686" width="13.85546875" style="95" customWidth="1"/>
    <col min="7687" max="7936" width="8.85546875" style="95"/>
    <col min="7937" max="7937" width="4.85546875" style="95" customWidth="1"/>
    <col min="7938" max="7938" width="43.85546875" style="95" customWidth="1"/>
    <col min="7939" max="7939" width="14.28515625" style="95" customWidth="1"/>
    <col min="7940" max="7941" width="13.140625" style="95" customWidth="1"/>
    <col min="7942" max="7942" width="13.85546875" style="95" customWidth="1"/>
    <col min="7943" max="8192" width="8.85546875" style="95"/>
    <col min="8193" max="8193" width="4.85546875" style="95" customWidth="1"/>
    <col min="8194" max="8194" width="43.85546875" style="95" customWidth="1"/>
    <col min="8195" max="8195" width="14.28515625" style="95" customWidth="1"/>
    <col min="8196" max="8197" width="13.140625" style="95" customWidth="1"/>
    <col min="8198" max="8198" width="13.85546875" style="95" customWidth="1"/>
    <col min="8199" max="8448" width="8.85546875" style="95"/>
    <col min="8449" max="8449" width="4.85546875" style="95" customWidth="1"/>
    <col min="8450" max="8450" width="43.85546875" style="95" customWidth="1"/>
    <col min="8451" max="8451" width="14.28515625" style="95" customWidth="1"/>
    <col min="8452" max="8453" width="13.140625" style="95" customWidth="1"/>
    <col min="8454" max="8454" width="13.85546875" style="95" customWidth="1"/>
    <col min="8455" max="8704" width="8.85546875" style="95"/>
    <col min="8705" max="8705" width="4.85546875" style="95" customWidth="1"/>
    <col min="8706" max="8706" width="43.85546875" style="95" customWidth="1"/>
    <col min="8707" max="8707" width="14.28515625" style="95" customWidth="1"/>
    <col min="8708" max="8709" width="13.140625" style="95" customWidth="1"/>
    <col min="8710" max="8710" width="13.85546875" style="95" customWidth="1"/>
    <col min="8711" max="8960" width="8.85546875" style="95"/>
    <col min="8961" max="8961" width="4.85546875" style="95" customWidth="1"/>
    <col min="8962" max="8962" width="43.85546875" style="95" customWidth="1"/>
    <col min="8963" max="8963" width="14.28515625" style="95" customWidth="1"/>
    <col min="8964" max="8965" width="13.140625" style="95" customWidth="1"/>
    <col min="8966" max="8966" width="13.85546875" style="95" customWidth="1"/>
    <col min="8967" max="9216" width="8.85546875" style="95"/>
    <col min="9217" max="9217" width="4.85546875" style="95" customWidth="1"/>
    <col min="9218" max="9218" width="43.85546875" style="95" customWidth="1"/>
    <col min="9219" max="9219" width="14.28515625" style="95" customWidth="1"/>
    <col min="9220" max="9221" width="13.140625" style="95" customWidth="1"/>
    <col min="9222" max="9222" width="13.85546875" style="95" customWidth="1"/>
    <col min="9223" max="9472" width="8.85546875" style="95"/>
    <col min="9473" max="9473" width="4.85546875" style="95" customWidth="1"/>
    <col min="9474" max="9474" width="43.85546875" style="95" customWidth="1"/>
    <col min="9475" max="9475" width="14.28515625" style="95" customWidth="1"/>
    <col min="9476" max="9477" width="13.140625" style="95" customWidth="1"/>
    <col min="9478" max="9478" width="13.85546875" style="95" customWidth="1"/>
    <col min="9479" max="9728" width="8.85546875" style="95"/>
    <col min="9729" max="9729" width="4.85546875" style="95" customWidth="1"/>
    <col min="9730" max="9730" width="43.85546875" style="95" customWidth="1"/>
    <col min="9731" max="9731" width="14.28515625" style="95" customWidth="1"/>
    <col min="9732" max="9733" width="13.140625" style="95" customWidth="1"/>
    <col min="9734" max="9734" width="13.85546875" style="95" customWidth="1"/>
    <col min="9735" max="9984" width="8.85546875" style="95"/>
    <col min="9985" max="9985" width="4.85546875" style="95" customWidth="1"/>
    <col min="9986" max="9986" width="43.85546875" style="95" customWidth="1"/>
    <col min="9987" max="9987" width="14.28515625" style="95" customWidth="1"/>
    <col min="9988" max="9989" width="13.140625" style="95" customWidth="1"/>
    <col min="9990" max="9990" width="13.85546875" style="95" customWidth="1"/>
    <col min="9991" max="10240" width="8.85546875" style="95"/>
    <col min="10241" max="10241" width="4.85546875" style="95" customWidth="1"/>
    <col min="10242" max="10242" width="43.85546875" style="95" customWidth="1"/>
    <col min="10243" max="10243" width="14.28515625" style="95" customWidth="1"/>
    <col min="10244" max="10245" width="13.140625" style="95" customWidth="1"/>
    <col min="10246" max="10246" width="13.85546875" style="95" customWidth="1"/>
    <col min="10247" max="10496" width="8.85546875" style="95"/>
    <col min="10497" max="10497" width="4.85546875" style="95" customWidth="1"/>
    <col min="10498" max="10498" width="43.85546875" style="95" customWidth="1"/>
    <col min="10499" max="10499" width="14.28515625" style="95" customWidth="1"/>
    <col min="10500" max="10501" width="13.140625" style="95" customWidth="1"/>
    <col min="10502" max="10502" width="13.85546875" style="95" customWidth="1"/>
    <col min="10503" max="10752" width="8.85546875" style="95"/>
    <col min="10753" max="10753" width="4.85546875" style="95" customWidth="1"/>
    <col min="10754" max="10754" width="43.85546875" style="95" customWidth="1"/>
    <col min="10755" max="10755" width="14.28515625" style="95" customWidth="1"/>
    <col min="10756" max="10757" width="13.140625" style="95" customWidth="1"/>
    <col min="10758" max="10758" width="13.85546875" style="95" customWidth="1"/>
    <col min="10759" max="11008" width="8.85546875" style="95"/>
    <col min="11009" max="11009" width="4.85546875" style="95" customWidth="1"/>
    <col min="11010" max="11010" width="43.85546875" style="95" customWidth="1"/>
    <col min="11011" max="11011" width="14.28515625" style="95" customWidth="1"/>
    <col min="11012" max="11013" width="13.140625" style="95" customWidth="1"/>
    <col min="11014" max="11014" width="13.85546875" style="95" customWidth="1"/>
    <col min="11015" max="11264" width="8.85546875" style="95"/>
    <col min="11265" max="11265" width="4.85546875" style="95" customWidth="1"/>
    <col min="11266" max="11266" width="43.85546875" style="95" customWidth="1"/>
    <col min="11267" max="11267" width="14.28515625" style="95" customWidth="1"/>
    <col min="11268" max="11269" width="13.140625" style="95" customWidth="1"/>
    <col min="11270" max="11270" width="13.85546875" style="95" customWidth="1"/>
    <col min="11271" max="11520" width="8.85546875" style="95"/>
    <col min="11521" max="11521" width="4.85546875" style="95" customWidth="1"/>
    <col min="11522" max="11522" width="43.85546875" style="95" customWidth="1"/>
    <col min="11523" max="11523" width="14.28515625" style="95" customWidth="1"/>
    <col min="11524" max="11525" width="13.140625" style="95" customWidth="1"/>
    <col min="11526" max="11526" width="13.85546875" style="95" customWidth="1"/>
    <col min="11527" max="11776" width="8.85546875" style="95"/>
    <col min="11777" max="11777" width="4.85546875" style="95" customWidth="1"/>
    <col min="11778" max="11778" width="43.85546875" style="95" customWidth="1"/>
    <col min="11779" max="11779" width="14.28515625" style="95" customWidth="1"/>
    <col min="11780" max="11781" width="13.140625" style="95" customWidth="1"/>
    <col min="11782" max="11782" width="13.85546875" style="95" customWidth="1"/>
    <col min="11783" max="12032" width="8.85546875" style="95"/>
    <col min="12033" max="12033" width="4.85546875" style="95" customWidth="1"/>
    <col min="12034" max="12034" width="43.85546875" style="95" customWidth="1"/>
    <col min="12035" max="12035" width="14.28515625" style="95" customWidth="1"/>
    <col min="12036" max="12037" width="13.140625" style="95" customWidth="1"/>
    <col min="12038" max="12038" width="13.85546875" style="95" customWidth="1"/>
    <col min="12039" max="12288" width="8.85546875" style="95"/>
    <col min="12289" max="12289" width="4.85546875" style="95" customWidth="1"/>
    <col min="12290" max="12290" width="43.85546875" style="95" customWidth="1"/>
    <col min="12291" max="12291" width="14.28515625" style="95" customWidth="1"/>
    <col min="12292" max="12293" width="13.140625" style="95" customWidth="1"/>
    <col min="12294" max="12294" width="13.85546875" style="95" customWidth="1"/>
    <col min="12295" max="12544" width="8.85546875" style="95"/>
    <col min="12545" max="12545" width="4.85546875" style="95" customWidth="1"/>
    <col min="12546" max="12546" width="43.85546875" style="95" customWidth="1"/>
    <col min="12547" max="12547" width="14.28515625" style="95" customWidth="1"/>
    <col min="12548" max="12549" width="13.140625" style="95" customWidth="1"/>
    <col min="12550" max="12550" width="13.85546875" style="95" customWidth="1"/>
    <col min="12551" max="12800" width="8.85546875" style="95"/>
    <col min="12801" max="12801" width="4.85546875" style="95" customWidth="1"/>
    <col min="12802" max="12802" width="43.85546875" style="95" customWidth="1"/>
    <col min="12803" max="12803" width="14.28515625" style="95" customWidth="1"/>
    <col min="12804" max="12805" width="13.140625" style="95" customWidth="1"/>
    <col min="12806" max="12806" width="13.85546875" style="95" customWidth="1"/>
    <col min="12807" max="13056" width="8.85546875" style="95"/>
    <col min="13057" max="13057" width="4.85546875" style="95" customWidth="1"/>
    <col min="13058" max="13058" width="43.85546875" style="95" customWidth="1"/>
    <col min="13059" max="13059" width="14.28515625" style="95" customWidth="1"/>
    <col min="13060" max="13061" width="13.140625" style="95" customWidth="1"/>
    <col min="13062" max="13062" width="13.85546875" style="95" customWidth="1"/>
    <col min="13063" max="13312" width="8.85546875" style="95"/>
    <col min="13313" max="13313" width="4.85546875" style="95" customWidth="1"/>
    <col min="13314" max="13314" width="43.85546875" style="95" customWidth="1"/>
    <col min="13315" max="13315" width="14.28515625" style="95" customWidth="1"/>
    <col min="13316" max="13317" width="13.140625" style="95" customWidth="1"/>
    <col min="13318" max="13318" width="13.85546875" style="95" customWidth="1"/>
    <col min="13319" max="13568" width="8.85546875" style="95"/>
    <col min="13569" max="13569" width="4.85546875" style="95" customWidth="1"/>
    <col min="13570" max="13570" width="43.85546875" style="95" customWidth="1"/>
    <col min="13571" max="13571" width="14.28515625" style="95" customWidth="1"/>
    <col min="13572" max="13573" width="13.140625" style="95" customWidth="1"/>
    <col min="13574" max="13574" width="13.85546875" style="95" customWidth="1"/>
    <col min="13575" max="13824" width="8.85546875" style="95"/>
    <col min="13825" max="13825" width="4.85546875" style="95" customWidth="1"/>
    <col min="13826" max="13826" width="43.85546875" style="95" customWidth="1"/>
    <col min="13827" max="13827" width="14.28515625" style="95" customWidth="1"/>
    <col min="13828" max="13829" width="13.140625" style="95" customWidth="1"/>
    <col min="13830" max="13830" width="13.85546875" style="95" customWidth="1"/>
    <col min="13831" max="14080" width="8.85546875" style="95"/>
    <col min="14081" max="14081" width="4.85546875" style="95" customWidth="1"/>
    <col min="14082" max="14082" width="43.85546875" style="95" customWidth="1"/>
    <col min="14083" max="14083" width="14.28515625" style="95" customWidth="1"/>
    <col min="14084" max="14085" width="13.140625" style="95" customWidth="1"/>
    <col min="14086" max="14086" width="13.85546875" style="95" customWidth="1"/>
    <col min="14087" max="14336" width="8.85546875" style="95"/>
    <col min="14337" max="14337" width="4.85546875" style="95" customWidth="1"/>
    <col min="14338" max="14338" width="43.85546875" style="95" customWidth="1"/>
    <col min="14339" max="14339" width="14.28515625" style="95" customWidth="1"/>
    <col min="14340" max="14341" width="13.140625" style="95" customWidth="1"/>
    <col min="14342" max="14342" width="13.85546875" style="95" customWidth="1"/>
    <col min="14343" max="14592" width="8.85546875" style="95"/>
    <col min="14593" max="14593" width="4.85546875" style="95" customWidth="1"/>
    <col min="14594" max="14594" width="43.85546875" style="95" customWidth="1"/>
    <col min="14595" max="14595" width="14.28515625" style="95" customWidth="1"/>
    <col min="14596" max="14597" width="13.140625" style="95" customWidth="1"/>
    <col min="14598" max="14598" width="13.85546875" style="95" customWidth="1"/>
    <col min="14599" max="14848" width="8.85546875" style="95"/>
    <col min="14849" max="14849" width="4.85546875" style="95" customWidth="1"/>
    <col min="14850" max="14850" width="43.85546875" style="95" customWidth="1"/>
    <col min="14851" max="14851" width="14.28515625" style="95" customWidth="1"/>
    <col min="14852" max="14853" width="13.140625" style="95" customWidth="1"/>
    <col min="14854" max="14854" width="13.85546875" style="95" customWidth="1"/>
    <col min="14855" max="15104" width="8.85546875" style="95"/>
    <col min="15105" max="15105" width="4.85546875" style="95" customWidth="1"/>
    <col min="15106" max="15106" width="43.85546875" style="95" customWidth="1"/>
    <col min="15107" max="15107" width="14.28515625" style="95" customWidth="1"/>
    <col min="15108" max="15109" width="13.140625" style="95" customWidth="1"/>
    <col min="15110" max="15110" width="13.85546875" style="95" customWidth="1"/>
    <col min="15111" max="15360" width="8.85546875" style="95"/>
    <col min="15361" max="15361" width="4.85546875" style="95" customWidth="1"/>
    <col min="15362" max="15362" width="43.85546875" style="95" customWidth="1"/>
    <col min="15363" max="15363" width="14.28515625" style="95" customWidth="1"/>
    <col min="15364" max="15365" width="13.140625" style="95" customWidth="1"/>
    <col min="15366" max="15366" width="13.85546875" style="95" customWidth="1"/>
    <col min="15367" max="15616" width="8.85546875" style="95"/>
    <col min="15617" max="15617" width="4.85546875" style="95" customWidth="1"/>
    <col min="15618" max="15618" width="43.85546875" style="95" customWidth="1"/>
    <col min="15619" max="15619" width="14.28515625" style="95" customWidth="1"/>
    <col min="15620" max="15621" width="13.140625" style="95" customWidth="1"/>
    <col min="15622" max="15622" width="13.85546875" style="95" customWidth="1"/>
    <col min="15623" max="15872" width="8.85546875" style="95"/>
    <col min="15873" max="15873" width="4.85546875" style="95" customWidth="1"/>
    <col min="15874" max="15874" width="43.85546875" style="95" customWidth="1"/>
    <col min="15875" max="15875" width="14.28515625" style="95" customWidth="1"/>
    <col min="15876" max="15877" width="13.140625" style="95" customWidth="1"/>
    <col min="15878" max="15878" width="13.85546875" style="95" customWidth="1"/>
    <col min="15879" max="16128" width="8.85546875" style="95"/>
    <col min="16129" max="16129" width="4.85546875" style="95" customWidth="1"/>
    <col min="16130" max="16130" width="43.85546875" style="95" customWidth="1"/>
    <col min="16131" max="16131" width="14.28515625" style="95" customWidth="1"/>
    <col min="16132" max="16133" width="13.140625" style="95" customWidth="1"/>
    <col min="16134" max="16134" width="13.85546875" style="95" customWidth="1"/>
    <col min="16135" max="16384" width="8.85546875" style="95"/>
  </cols>
  <sheetData>
    <row r="1" spans="1:17" s="65" customFormat="1" ht="54" customHeight="1">
      <c r="A1" s="221" t="s">
        <v>480</v>
      </c>
      <c r="B1" s="221"/>
      <c r="C1" s="221"/>
      <c r="D1" s="221"/>
      <c r="E1" s="221"/>
      <c r="F1" s="221"/>
      <c r="G1" s="132"/>
      <c r="H1" s="132"/>
      <c r="I1" s="132"/>
      <c r="J1" s="132"/>
      <c r="K1" s="132"/>
      <c r="L1" s="132"/>
      <c r="M1" s="132"/>
      <c r="N1" s="132"/>
      <c r="O1" s="132"/>
      <c r="P1" s="132"/>
      <c r="Q1" s="132"/>
    </row>
    <row r="2" spans="1:17" ht="4.9000000000000004" customHeight="1"/>
    <row r="3" spans="1:17" s="94" customFormat="1" ht="33" customHeight="1">
      <c r="A3" s="133" t="s">
        <v>0</v>
      </c>
      <c r="B3" s="133" t="s">
        <v>411</v>
      </c>
      <c r="C3" s="133" t="s">
        <v>2</v>
      </c>
      <c r="D3" s="134" t="s">
        <v>462</v>
      </c>
      <c r="E3" s="134" t="s">
        <v>463</v>
      </c>
      <c r="F3" s="165" t="s">
        <v>412</v>
      </c>
    </row>
    <row r="4" spans="1:17" s="94" customFormat="1">
      <c r="A4" s="133" t="s">
        <v>229</v>
      </c>
      <c r="B4" s="135" t="s">
        <v>413</v>
      </c>
      <c r="C4" s="133"/>
      <c r="D4" s="134"/>
      <c r="E4" s="134"/>
      <c r="F4" s="165"/>
    </row>
    <row r="5" spans="1:17">
      <c r="A5" s="136">
        <v>1</v>
      </c>
      <c r="B5" s="137" t="s">
        <v>414</v>
      </c>
      <c r="C5" s="136" t="s">
        <v>413</v>
      </c>
      <c r="D5" s="139">
        <v>1476</v>
      </c>
      <c r="E5" s="139">
        <v>1301</v>
      </c>
      <c r="F5" s="166">
        <v>88.143631436314365</v>
      </c>
    </row>
    <row r="6" spans="1:17">
      <c r="A6" s="138" t="s">
        <v>252</v>
      </c>
      <c r="B6" s="137" t="s">
        <v>415</v>
      </c>
      <c r="C6" s="136"/>
      <c r="D6" s="139">
        <v>205</v>
      </c>
      <c r="E6" s="140">
        <v>122</v>
      </c>
      <c r="F6" s="166">
        <v>59.512195121951216</v>
      </c>
    </row>
    <row r="7" spans="1:17">
      <c r="A7" s="138" t="s">
        <v>252</v>
      </c>
      <c r="B7" s="137" t="s">
        <v>416</v>
      </c>
      <c r="C7" s="136"/>
      <c r="D7" s="139">
        <v>1251</v>
      </c>
      <c r="E7" s="140">
        <v>1165</v>
      </c>
      <c r="F7" s="166">
        <v>93.125499600319742</v>
      </c>
    </row>
    <row r="8" spans="1:17" s="94" customFormat="1">
      <c r="A8" s="138" t="s">
        <v>252</v>
      </c>
      <c r="B8" s="137" t="s">
        <v>417</v>
      </c>
      <c r="C8" s="136"/>
      <c r="D8" s="139">
        <v>20</v>
      </c>
      <c r="E8" s="140">
        <v>14</v>
      </c>
      <c r="F8" s="166">
        <v>70</v>
      </c>
    </row>
    <row r="9" spans="1:17">
      <c r="A9" s="136">
        <v>2</v>
      </c>
      <c r="B9" s="137" t="s">
        <v>418</v>
      </c>
      <c r="C9" s="136" t="s">
        <v>82</v>
      </c>
      <c r="D9" s="141">
        <v>17713.104669998</v>
      </c>
      <c r="E9" s="142">
        <v>9458.4390000000003</v>
      </c>
      <c r="F9" s="166">
        <v>53.397973851644764</v>
      </c>
    </row>
    <row r="10" spans="1:17" ht="13.9" customHeight="1">
      <c r="A10" s="138" t="s">
        <v>252</v>
      </c>
      <c r="B10" s="137" t="s">
        <v>415</v>
      </c>
      <c r="C10" s="136"/>
      <c r="D10" s="142">
        <v>8655.5196699999997</v>
      </c>
      <c r="E10" s="143">
        <v>2069.1</v>
      </c>
      <c r="F10" s="166">
        <v>23.904977157772432</v>
      </c>
    </row>
    <row r="11" spans="1:17" ht="13.9" customHeight="1">
      <c r="A11" s="138" t="s">
        <v>252</v>
      </c>
      <c r="B11" s="137" t="s">
        <v>419</v>
      </c>
      <c r="C11" s="136"/>
      <c r="D11" s="142">
        <v>8989.414999998</v>
      </c>
      <c r="E11" s="143">
        <v>7354.1389999999992</v>
      </c>
      <c r="F11" s="166">
        <v>81.808871878777822</v>
      </c>
    </row>
    <row r="12" spans="1:17" s="94" customFormat="1">
      <c r="A12" s="138" t="s">
        <v>252</v>
      </c>
      <c r="B12" s="137" t="s">
        <v>417</v>
      </c>
      <c r="C12" s="136"/>
      <c r="D12" s="144">
        <v>68.17</v>
      </c>
      <c r="E12" s="140">
        <v>35.200000000000003</v>
      </c>
      <c r="F12" s="166">
        <v>51.635616840252318</v>
      </c>
    </row>
    <row r="13" spans="1:17">
      <c r="A13" s="136">
        <v>3</v>
      </c>
      <c r="B13" s="137" t="s">
        <v>420</v>
      </c>
      <c r="C13" s="136" t="s">
        <v>413</v>
      </c>
      <c r="D13" s="139">
        <v>225</v>
      </c>
      <c r="E13" s="139">
        <v>236</v>
      </c>
      <c r="F13" s="166">
        <v>104.8888888888889</v>
      </c>
    </row>
    <row r="14" spans="1:17">
      <c r="A14" s="138" t="s">
        <v>252</v>
      </c>
      <c r="B14" s="137" t="s">
        <v>415</v>
      </c>
      <c r="C14" s="136"/>
      <c r="D14" s="139">
        <v>38</v>
      </c>
      <c r="E14" s="140">
        <v>42</v>
      </c>
      <c r="F14" s="166">
        <v>110.5263157894737</v>
      </c>
    </row>
    <row r="15" spans="1:17">
      <c r="A15" s="138" t="s">
        <v>252</v>
      </c>
      <c r="B15" s="137" t="s">
        <v>416</v>
      </c>
      <c r="C15" s="136"/>
      <c r="D15" s="139">
        <v>174</v>
      </c>
      <c r="E15" s="140">
        <v>186</v>
      </c>
      <c r="F15" s="166">
        <v>106.89655172413792</v>
      </c>
    </row>
    <row r="16" spans="1:17" s="94" customFormat="1">
      <c r="A16" s="138" t="s">
        <v>252</v>
      </c>
      <c r="B16" s="137" t="s">
        <v>417</v>
      </c>
      <c r="C16" s="136"/>
      <c r="D16" s="139">
        <v>13</v>
      </c>
      <c r="E16" s="140">
        <v>8</v>
      </c>
      <c r="F16" s="166">
        <v>61.53846153846154</v>
      </c>
    </row>
    <row r="17" spans="1:6">
      <c r="A17" s="136">
        <v>4</v>
      </c>
      <c r="B17" s="137" t="s">
        <v>421</v>
      </c>
      <c r="C17" s="136" t="s">
        <v>413</v>
      </c>
      <c r="D17" s="144">
        <v>525</v>
      </c>
      <c r="E17" s="144">
        <v>634</v>
      </c>
      <c r="F17" s="166">
        <v>120.76190476190476</v>
      </c>
    </row>
    <row r="18" spans="1:6">
      <c r="A18" s="138" t="s">
        <v>252</v>
      </c>
      <c r="B18" s="137" t="s">
        <v>415</v>
      </c>
      <c r="C18" s="136"/>
      <c r="D18" s="144">
        <v>43</v>
      </c>
      <c r="E18" s="145">
        <v>51</v>
      </c>
      <c r="F18" s="166">
        <v>118.6046511627907</v>
      </c>
    </row>
    <row r="19" spans="1:6">
      <c r="A19" s="138" t="s">
        <v>252</v>
      </c>
      <c r="B19" s="137" t="s">
        <v>416</v>
      </c>
      <c r="C19" s="136"/>
      <c r="D19" s="144">
        <v>440</v>
      </c>
      <c r="E19" s="145">
        <v>543</v>
      </c>
      <c r="F19" s="166">
        <v>123.40909090909091</v>
      </c>
    </row>
    <row r="20" spans="1:6" s="94" customFormat="1">
      <c r="A20" s="138" t="s">
        <v>252</v>
      </c>
      <c r="B20" s="137" t="s">
        <v>417</v>
      </c>
      <c r="C20" s="136"/>
      <c r="D20" s="144">
        <v>42</v>
      </c>
      <c r="E20" s="145">
        <v>40</v>
      </c>
      <c r="F20" s="166">
        <v>95.238095238095227</v>
      </c>
    </row>
    <row r="21" spans="1:6">
      <c r="A21" s="136">
        <v>5</v>
      </c>
      <c r="B21" s="137" t="s">
        <v>422</v>
      </c>
      <c r="C21" s="136" t="s">
        <v>413</v>
      </c>
      <c r="D21" s="139">
        <v>343</v>
      </c>
      <c r="E21" s="139">
        <v>291</v>
      </c>
      <c r="F21" s="166">
        <v>84.839650145772595</v>
      </c>
    </row>
    <row r="22" spans="1:6">
      <c r="A22" s="138" t="s">
        <v>252</v>
      </c>
      <c r="B22" s="137" t="s">
        <v>415</v>
      </c>
      <c r="C22" s="136"/>
      <c r="D22" s="139">
        <v>25</v>
      </c>
      <c r="E22" s="144">
        <v>27</v>
      </c>
      <c r="F22" s="166">
        <v>108</v>
      </c>
    </row>
    <row r="23" spans="1:6">
      <c r="A23" s="138" t="s">
        <v>252</v>
      </c>
      <c r="B23" s="137" t="s">
        <v>416</v>
      </c>
      <c r="C23" s="136"/>
      <c r="D23" s="139">
        <v>296</v>
      </c>
      <c r="E23" s="144">
        <v>240</v>
      </c>
      <c r="F23" s="166">
        <v>81.081081081081081</v>
      </c>
    </row>
    <row r="24" spans="1:6">
      <c r="A24" s="138" t="s">
        <v>252</v>
      </c>
      <c r="B24" s="137" t="s">
        <v>417</v>
      </c>
      <c r="C24" s="136"/>
      <c r="D24" s="139">
        <v>22</v>
      </c>
      <c r="E24" s="144">
        <v>24</v>
      </c>
      <c r="F24" s="166">
        <v>109.09090909090908</v>
      </c>
    </row>
    <row r="25" spans="1:6">
      <c r="A25" s="133" t="s">
        <v>270</v>
      </c>
      <c r="B25" s="135" t="s">
        <v>423</v>
      </c>
      <c r="C25" s="133"/>
      <c r="D25" s="146"/>
      <c r="E25" s="146"/>
      <c r="F25" s="166"/>
    </row>
    <row r="26" spans="1:6">
      <c r="A26" s="136">
        <v>1</v>
      </c>
      <c r="B26" s="137" t="s">
        <v>424</v>
      </c>
      <c r="C26" s="136" t="s">
        <v>425</v>
      </c>
      <c r="D26" s="144">
        <v>500</v>
      </c>
      <c r="E26" s="147">
        <v>539</v>
      </c>
      <c r="F26" s="166">
        <v>107.80000000000001</v>
      </c>
    </row>
    <row r="27" spans="1:6">
      <c r="A27" s="138" t="s">
        <v>252</v>
      </c>
      <c r="B27" s="137" t="s">
        <v>426</v>
      </c>
      <c r="C27" s="136" t="s">
        <v>425</v>
      </c>
      <c r="D27" s="144">
        <v>36</v>
      </c>
      <c r="E27" s="144">
        <v>39</v>
      </c>
      <c r="F27" s="166">
        <v>108.33333333333333</v>
      </c>
    </row>
    <row r="28" spans="1:6">
      <c r="A28" s="138" t="s">
        <v>252</v>
      </c>
      <c r="B28" s="137" t="s">
        <v>427</v>
      </c>
      <c r="C28" s="136" t="s">
        <v>425</v>
      </c>
      <c r="D28" s="144">
        <v>500</v>
      </c>
      <c r="E28" s="144">
        <v>539</v>
      </c>
      <c r="F28" s="166">
        <v>107.80000000000001</v>
      </c>
    </row>
    <row r="29" spans="1:6">
      <c r="A29" s="136"/>
      <c r="B29" s="137" t="s">
        <v>428</v>
      </c>
      <c r="C29" s="136"/>
      <c r="D29" s="144"/>
      <c r="E29" s="144"/>
      <c r="F29" s="166"/>
    </row>
    <row r="30" spans="1:6">
      <c r="A30" s="136"/>
      <c r="B30" s="148" t="s">
        <v>429</v>
      </c>
      <c r="C30" s="136" t="s">
        <v>425</v>
      </c>
      <c r="D30" s="144">
        <v>399</v>
      </c>
      <c r="E30" s="144">
        <v>435</v>
      </c>
      <c r="F30" s="166">
        <v>109.02255639097744</v>
      </c>
    </row>
    <row r="31" spans="1:6">
      <c r="A31" s="136"/>
      <c r="B31" s="148" t="s">
        <v>430</v>
      </c>
      <c r="C31" s="136" t="s">
        <v>425</v>
      </c>
      <c r="D31" s="144">
        <v>76</v>
      </c>
      <c r="E31" s="144">
        <v>79</v>
      </c>
      <c r="F31" s="166">
        <v>103.94736842105263</v>
      </c>
    </row>
    <row r="32" spans="1:6">
      <c r="A32" s="136"/>
      <c r="B32" s="148" t="s">
        <v>431</v>
      </c>
      <c r="C32" s="136" t="s">
        <v>425</v>
      </c>
      <c r="D32" s="144">
        <v>25</v>
      </c>
      <c r="E32" s="147">
        <v>25</v>
      </c>
      <c r="F32" s="166">
        <v>100</v>
      </c>
    </row>
    <row r="33" spans="1:6">
      <c r="A33" s="136">
        <v>2</v>
      </c>
      <c r="B33" s="137" t="s">
        <v>432</v>
      </c>
      <c r="C33" s="136" t="s">
        <v>433</v>
      </c>
      <c r="D33" s="139">
        <v>69258</v>
      </c>
      <c r="E33" s="139">
        <v>73583</v>
      </c>
      <c r="F33" s="166">
        <v>106.24476594761616</v>
      </c>
    </row>
    <row r="34" spans="1:6">
      <c r="A34" s="136">
        <v>3</v>
      </c>
      <c r="B34" s="137" t="s">
        <v>434</v>
      </c>
      <c r="C34" s="136" t="s">
        <v>82</v>
      </c>
      <c r="D34" s="149">
        <v>913</v>
      </c>
      <c r="E34" s="150">
        <v>1155.05</v>
      </c>
      <c r="F34" s="166">
        <v>126.51150054764513</v>
      </c>
    </row>
    <row r="35" spans="1:6">
      <c r="A35" s="138" t="s">
        <v>252</v>
      </c>
      <c r="B35" s="137" t="s">
        <v>435</v>
      </c>
      <c r="C35" s="136" t="s">
        <v>82</v>
      </c>
      <c r="D35" s="149">
        <v>536.4</v>
      </c>
      <c r="E35" s="149">
        <v>685.4</v>
      </c>
      <c r="F35" s="166">
        <v>127.77777777777777</v>
      </c>
    </row>
    <row r="36" spans="1:6" ht="28.15" customHeight="1">
      <c r="A36" s="138" t="s">
        <v>252</v>
      </c>
      <c r="B36" s="137" t="s">
        <v>436</v>
      </c>
      <c r="C36" s="136" t="s">
        <v>82</v>
      </c>
      <c r="D36" s="149">
        <v>78.8</v>
      </c>
      <c r="E36" s="149">
        <v>124.1</v>
      </c>
      <c r="F36" s="166">
        <v>157.48730964467006</v>
      </c>
    </row>
    <row r="37" spans="1:6">
      <c r="A37" s="138" t="s">
        <v>252</v>
      </c>
      <c r="B37" s="137" t="s">
        <v>437</v>
      </c>
      <c r="C37" s="136" t="s">
        <v>82</v>
      </c>
      <c r="D37" s="149">
        <v>297.8</v>
      </c>
      <c r="E37" s="149">
        <v>345.5</v>
      </c>
      <c r="F37" s="166">
        <v>116.01746138347883</v>
      </c>
    </row>
    <row r="38" spans="1:6">
      <c r="A38" s="133" t="s">
        <v>275</v>
      </c>
      <c r="B38" s="135" t="s">
        <v>438</v>
      </c>
      <c r="C38" s="133"/>
      <c r="D38" s="144"/>
      <c r="E38" s="144"/>
      <c r="F38" s="166"/>
    </row>
    <row r="39" spans="1:6">
      <c r="A39" s="136">
        <v>1</v>
      </c>
      <c r="B39" s="137" t="s">
        <v>439</v>
      </c>
      <c r="C39" s="136" t="s">
        <v>440</v>
      </c>
      <c r="D39" s="144">
        <v>5</v>
      </c>
      <c r="E39" s="144">
        <v>5</v>
      </c>
      <c r="F39" s="166">
        <v>100</v>
      </c>
    </row>
    <row r="40" spans="1:6" ht="28.9" customHeight="1">
      <c r="A40" s="138" t="s">
        <v>252</v>
      </c>
      <c r="B40" s="137" t="s">
        <v>441</v>
      </c>
      <c r="C40" s="136" t="s">
        <v>440</v>
      </c>
      <c r="D40" s="144">
        <v>4</v>
      </c>
      <c r="E40" s="144">
        <v>4</v>
      </c>
      <c r="F40" s="166">
        <v>100</v>
      </c>
    </row>
    <row r="41" spans="1:6" ht="27" customHeight="1">
      <c r="A41" s="138" t="s">
        <v>252</v>
      </c>
      <c r="B41" s="137" t="s">
        <v>442</v>
      </c>
      <c r="C41" s="136" t="s">
        <v>440</v>
      </c>
      <c r="D41" s="144">
        <v>1</v>
      </c>
      <c r="E41" s="144">
        <v>1</v>
      </c>
      <c r="F41" s="166">
        <v>100</v>
      </c>
    </row>
    <row r="42" spans="1:6">
      <c r="A42" s="136">
        <v>2</v>
      </c>
      <c r="B42" s="137" t="s">
        <v>443</v>
      </c>
      <c r="C42" s="136" t="s">
        <v>68</v>
      </c>
      <c r="D42" s="139">
        <v>7100</v>
      </c>
      <c r="E42" s="139">
        <v>7100</v>
      </c>
      <c r="F42" s="166">
        <v>100</v>
      </c>
    </row>
    <row r="43" spans="1:6">
      <c r="A43" s="136">
        <v>3</v>
      </c>
      <c r="B43" s="137" t="s">
        <v>432</v>
      </c>
      <c r="C43" s="136" t="s">
        <v>425</v>
      </c>
      <c r="D43" s="144">
        <v>29</v>
      </c>
      <c r="E43" s="144">
        <v>29</v>
      </c>
      <c r="F43" s="166">
        <v>100</v>
      </c>
    </row>
    <row r="44" spans="1:6">
      <c r="A44" s="97" t="s">
        <v>444</v>
      </c>
      <c r="B44" s="135" t="s">
        <v>445</v>
      </c>
      <c r="C44" s="96"/>
      <c r="D44" s="96"/>
      <c r="E44" s="96"/>
      <c r="F44" s="166"/>
    </row>
    <row r="45" spans="1:6">
      <c r="A45" s="102">
        <v>1</v>
      </c>
      <c r="B45" s="137" t="s">
        <v>446</v>
      </c>
      <c r="C45" s="151" t="s">
        <v>447</v>
      </c>
      <c r="D45" s="96">
        <v>436</v>
      </c>
      <c r="E45" s="96">
        <v>456</v>
      </c>
      <c r="F45" s="166">
        <v>104.58715596330275</v>
      </c>
    </row>
    <row r="46" spans="1:6" ht="15.6" customHeight="1">
      <c r="A46" s="102"/>
      <c r="B46" s="135" t="s">
        <v>448</v>
      </c>
      <c r="C46" s="151" t="s">
        <v>447</v>
      </c>
      <c r="D46" s="96">
        <v>419</v>
      </c>
      <c r="E46" s="96">
        <v>439</v>
      </c>
      <c r="F46" s="166">
        <v>104.77326968973748</v>
      </c>
    </row>
    <row r="47" spans="1:6" ht="28.9" customHeight="1">
      <c r="A47" s="102"/>
      <c r="B47" s="135" t="s">
        <v>449</v>
      </c>
      <c r="C47" s="151" t="s">
        <v>447</v>
      </c>
      <c r="D47" s="96">
        <v>17</v>
      </c>
      <c r="E47" s="96">
        <v>17</v>
      </c>
      <c r="F47" s="166">
        <v>100</v>
      </c>
    </row>
    <row r="48" spans="1:6">
      <c r="A48" s="102">
        <v>2</v>
      </c>
      <c r="B48" s="137" t="s">
        <v>450</v>
      </c>
      <c r="C48" s="151" t="s">
        <v>447</v>
      </c>
      <c r="D48" s="96">
        <v>0</v>
      </c>
      <c r="E48" s="96">
        <v>0</v>
      </c>
      <c r="F48" s="166">
        <v>0</v>
      </c>
    </row>
    <row r="49" spans="1:6">
      <c r="A49" s="102">
        <v>3</v>
      </c>
      <c r="B49" s="137" t="s">
        <v>451</v>
      </c>
      <c r="C49" s="151" t="s">
        <v>447</v>
      </c>
      <c r="D49" s="96">
        <v>0</v>
      </c>
      <c r="E49" s="96">
        <v>0</v>
      </c>
      <c r="F49" s="166">
        <v>0</v>
      </c>
    </row>
    <row r="50" spans="1:6">
      <c r="A50" s="102">
        <v>4</v>
      </c>
      <c r="B50" s="137" t="s">
        <v>461</v>
      </c>
      <c r="C50" s="151" t="s">
        <v>447</v>
      </c>
      <c r="D50" s="96">
        <v>0</v>
      </c>
      <c r="E50" s="96">
        <v>0</v>
      </c>
      <c r="F50" s="166">
        <v>0</v>
      </c>
    </row>
  </sheetData>
  <mergeCells count="1">
    <mergeCell ref="A1:F1"/>
  </mergeCells>
  <pageMargins left="0.53" right="0.26" top="0.33" bottom="0.2" header="0.3" footer="0.3"/>
  <pageSetup paperSize="9" scale="9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6"/>
  <sheetViews>
    <sheetView zoomScaleNormal="100" workbookViewId="0">
      <pane xSplit="4" ySplit="3" topLeftCell="E4" activePane="bottomRight" state="frozen"/>
      <selection pane="topRight" activeCell="E1" sqref="E1"/>
      <selection pane="bottomLeft" activeCell="A4" sqref="A4"/>
      <selection pane="bottomRight" activeCell="F21" sqref="F21"/>
    </sheetView>
  </sheetViews>
  <sheetFormatPr defaultRowHeight="15.75"/>
  <cols>
    <col min="1" max="1" width="18.42578125" style="152" customWidth="1"/>
    <col min="2" max="2" width="8.140625" style="152" customWidth="1"/>
    <col min="3" max="3" width="8.7109375" style="152" customWidth="1"/>
    <col min="4" max="10" width="10.7109375" style="152" customWidth="1"/>
    <col min="11" max="11" width="11.42578125" style="152" customWidth="1"/>
    <col min="12" max="12" width="10.7109375" style="152" customWidth="1"/>
    <col min="13" max="13" width="11.140625" style="152" customWidth="1"/>
    <col min="14" max="256" width="8.85546875" style="152"/>
    <col min="257" max="257" width="18.42578125" style="152" customWidth="1"/>
    <col min="258" max="258" width="8.140625" style="152" customWidth="1"/>
    <col min="259" max="259" width="8.7109375" style="152" customWidth="1"/>
    <col min="260" max="266" width="10.7109375" style="152" customWidth="1"/>
    <col min="267" max="267" width="11.42578125" style="152" customWidth="1"/>
    <col min="268" max="268" width="10.7109375" style="152" customWidth="1"/>
    <col min="269" max="269" width="11.140625" style="152" customWidth="1"/>
    <col min="270" max="512" width="8.85546875" style="152"/>
    <col min="513" max="513" width="18.42578125" style="152" customWidth="1"/>
    <col min="514" max="514" width="8.140625" style="152" customWidth="1"/>
    <col min="515" max="515" width="8.7109375" style="152" customWidth="1"/>
    <col min="516" max="522" width="10.7109375" style="152" customWidth="1"/>
    <col min="523" max="523" width="11.42578125" style="152" customWidth="1"/>
    <col min="524" max="524" width="10.7109375" style="152" customWidth="1"/>
    <col min="525" max="525" width="11.140625" style="152" customWidth="1"/>
    <col min="526" max="768" width="8.85546875" style="152"/>
    <col min="769" max="769" width="18.42578125" style="152" customWidth="1"/>
    <col min="770" max="770" width="8.140625" style="152" customWidth="1"/>
    <col min="771" max="771" width="8.7109375" style="152" customWidth="1"/>
    <col min="772" max="778" width="10.7109375" style="152" customWidth="1"/>
    <col min="779" max="779" width="11.42578125" style="152" customWidth="1"/>
    <col min="780" max="780" width="10.7109375" style="152" customWidth="1"/>
    <col min="781" max="781" width="11.140625" style="152" customWidth="1"/>
    <col min="782" max="1024" width="8.85546875" style="152"/>
    <col min="1025" max="1025" width="18.42578125" style="152" customWidth="1"/>
    <col min="1026" max="1026" width="8.140625" style="152" customWidth="1"/>
    <col min="1027" max="1027" width="8.7109375" style="152" customWidth="1"/>
    <col min="1028" max="1034" width="10.7109375" style="152" customWidth="1"/>
    <col min="1035" max="1035" width="11.42578125" style="152" customWidth="1"/>
    <col min="1036" max="1036" width="10.7109375" style="152" customWidth="1"/>
    <col min="1037" max="1037" width="11.140625" style="152" customWidth="1"/>
    <col min="1038" max="1280" width="8.85546875" style="152"/>
    <col min="1281" max="1281" width="18.42578125" style="152" customWidth="1"/>
    <col min="1282" max="1282" width="8.140625" style="152" customWidth="1"/>
    <col min="1283" max="1283" width="8.7109375" style="152" customWidth="1"/>
    <col min="1284" max="1290" width="10.7109375" style="152" customWidth="1"/>
    <col min="1291" max="1291" width="11.42578125" style="152" customWidth="1"/>
    <col min="1292" max="1292" width="10.7109375" style="152" customWidth="1"/>
    <col min="1293" max="1293" width="11.140625" style="152" customWidth="1"/>
    <col min="1294" max="1536" width="8.85546875" style="152"/>
    <col min="1537" max="1537" width="18.42578125" style="152" customWidth="1"/>
    <col min="1538" max="1538" width="8.140625" style="152" customWidth="1"/>
    <col min="1539" max="1539" width="8.7109375" style="152" customWidth="1"/>
    <col min="1540" max="1546" width="10.7109375" style="152" customWidth="1"/>
    <col min="1547" max="1547" width="11.42578125" style="152" customWidth="1"/>
    <col min="1548" max="1548" width="10.7109375" style="152" customWidth="1"/>
    <col min="1549" max="1549" width="11.140625" style="152" customWidth="1"/>
    <col min="1550" max="1792" width="8.85546875" style="152"/>
    <col min="1793" max="1793" width="18.42578125" style="152" customWidth="1"/>
    <col min="1794" max="1794" width="8.140625" style="152" customWidth="1"/>
    <col min="1795" max="1795" width="8.7109375" style="152" customWidth="1"/>
    <col min="1796" max="1802" width="10.7109375" style="152" customWidth="1"/>
    <col min="1803" max="1803" width="11.42578125" style="152" customWidth="1"/>
    <col min="1804" max="1804" width="10.7109375" style="152" customWidth="1"/>
    <col min="1805" max="1805" width="11.140625" style="152" customWidth="1"/>
    <col min="1806" max="2048" width="8.85546875" style="152"/>
    <col min="2049" max="2049" width="18.42578125" style="152" customWidth="1"/>
    <col min="2050" max="2050" width="8.140625" style="152" customWidth="1"/>
    <col min="2051" max="2051" width="8.7109375" style="152" customWidth="1"/>
    <col min="2052" max="2058" width="10.7109375" style="152" customWidth="1"/>
    <col min="2059" max="2059" width="11.42578125" style="152" customWidth="1"/>
    <col min="2060" max="2060" width="10.7109375" style="152" customWidth="1"/>
    <col min="2061" max="2061" width="11.140625" style="152" customWidth="1"/>
    <col min="2062" max="2304" width="8.85546875" style="152"/>
    <col min="2305" max="2305" width="18.42578125" style="152" customWidth="1"/>
    <col min="2306" max="2306" width="8.140625" style="152" customWidth="1"/>
    <col min="2307" max="2307" width="8.7109375" style="152" customWidth="1"/>
    <col min="2308" max="2314" width="10.7109375" style="152" customWidth="1"/>
    <col min="2315" max="2315" width="11.42578125" style="152" customWidth="1"/>
    <col min="2316" max="2316" width="10.7109375" style="152" customWidth="1"/>
    <col min="2317" max="2317" width="11.140625" style="152" customWidth="1"/>
    <col min="2318" max="2560" width="8.85546875" style="152"/>
    <col min="2561" max="2561" width="18.42578125" style="152" customWidth="1"/>
    <col min="2562" max="2562" width="8.140625" style="152" customWidth="1"/>
    <col min="2563" max="2563" width="8.7109375" style="152" customWidth="1"/>
    <col min="2564" max="2570" width="10.7109375" style="152" customWidth="1"/>
    <col min="2571" max="2571" width="11.42578125" style="152" customWidth="1"/>
    <col min="2572" max="2572" width="10.7109375" style="152" customWidth="1"/>
    <col min="2573" max="2573" width="11.140625" style="152" customWidth="1"/>
    <col min="2574" max="2816" width="8.85546875" style="152"/>
    <col min="2817" max="2817" width="18.42578125" style="152" customWidth="1"/>
    <col min="2818" max="2818" width="8.140625" style="152" customWidth="1"/>
    <col min="2819" max="2819" width="8.7109375" style="152" customWidth="1"/>
    <col min="2820" max="2826" width="10.7109375" style="152" customWidth="1"/>
    <col min="2827" max="2827" width="11.42578125" style="152" customWidth="1"/>
    <col min="2828" max="2828" width="10.7109375" style="152" customWidth="1"/>
    <col min="2829" max="2829" width="11.140625" style="152" customWidth="1"/>
    <col min="2830" max="3072" width="8.85546875" style="152"/>
    <col min="3073" max="3073" width="18.42578125" style="152" customWidth="1"/>
    <col min="3074" max="3074" width="8.140625" style="152" customWidth="1"/>
    <col min="3075" max="3075" width="8.7109375" style="152" customWidth="1"/>
    <col min="3076" max="3082" width="10.7109375" style="152" customWidth="1"/>
    <col min="3083" max="3083" width="11.42578125" style="152" customWidth="1"/>
    <col min="3084" max="3084" width="10.7109375" style="152" customWidth="1"/>
    <col min="3085" max="3085" width="11.140625" style="152" customWidth="1"/>
    <col min="3086" max="3328" width="8.85546875" style="152"/>
    <col min="3329" max="3329" width="18.42578125" style="152" customWidth="1"/>
    <col min="3330" max="3330" width="8.140625" style="152" customWidth="1"/>
    <col min="3331" max="3331" width="8.7109375" style="152" customWidth="1"/>
    <col min="3332" max="3338" width="10.7109375" style="152" customWidth="1"/>
    <col min="3339" max="3339" width="11.42578125" style="152" customWidth="1"/>
    <col min="3340" max="3340" width="10.7109375" style="152" customWidth="1"/>
    <col min="3341" max="3341" width="11.140625" style="152" customWidth="1"/>
    <col min="3342" max="3584" width="8.85546875" style="152"/>
    <col min="3585" max="3585" width="18.42578125" style="152" customWidth="1"/>
    <col min="3586" max="3586" width="8.140625" style="152" customWidth="1"/>
    <col min="3587" max="3587" width="8.7109375" style="152" customWidth="1"/>
    <col min="3588" max="3594" width="10.7109375" style="152" customWidth="1"/>
    <col min="3595" max="3595" width="11.42578125" style="152" customWidth="1"/>
    <col min="3596" max="3596" width="10.7109375" style="152" customWidth="1"/>
    <col min="3597" max="3597" width="11.140625" style="152" customWidth="1"/>
    <col min="3598" max="3840" width="8.85546875" style="152"/>
    <col min="3841" max="3841" width="18.42578125" style="152" customWidth="1"/>
    <col min="3842" max="3842" width="8.140625" style="152" customWidth="1"/>
    <col min="3843" max="3843" width="8.7109375" style="152" customWidth="1"/>
    <col min="3844" max="3850" width="10.7109375" style="152" customWidth="1"/>
    <col min="3851" max="3851" width="11.42578125" style="152" customWidth="1"/>
    <col min="3852" max="3852" width="10.7109375" style="152" customWidth="1"/>
    <col min="3853" max="3853" width="11.140625" style="152" customWidth="1"/>
    <col min="3854" max="4096" width="8.85546875" style="152"/>
    <col min="4097" max="4097" width="18.42578125" style="152" customWidth="1"/>
    <col min="4098" max="4098" width="8.140625" style="152" customWidth="1"/>
    <col min="4099" max="4099" width="8.7109375" style="152" customWidth="1"/>
    <col min="4100" max="4106" width="10.7109375" style="152" customWidth="1"/>
    <col min="4107" max="4107" width="11.42578125" style="152" customWidth="1"/>
    <col min="4108" max="4108" width="10.7109375" style="152" customWidth="1"/>
    <col min="4109" max="4109" width="11.140625" style="152" customWidth="1"/>
    <col min="4110" max="4352" width="8.85546875" style="152"/>
    <col min="4353" max="4353" width="18.42578125" style="152" customWidth="1"/>
    <col min="4354" max="4354" width="8.140625" style="152" customWidth="1"/>
    <col min="4355" max="4355" width="8.7109375" style="152" customWidth="1"/>
    <col min="4356" max="4362" width="10.7109375" style="152" customWidth="1"/>
    <col min="4363" max="4363" width="11.42578125" style="152" customWidth="1"/>
    <col min="4364" max="4364" width="10.7109375" style="152" customWidth="1"/>
    <col min="4365" max="4365" width="11.140625" style="152" customWidth="1"/>
    <col min="4366" max="4608" width="8.85546875" style="152"/>
    <col min="4609" max="4609" width="18.42578125" style="152" customWidth="1"/>
    <col min="4610" max="4610" width="8.140625" style="152" customWidth="1"/>
    <col min="4611" max="4611" width="8.7109375" style="152" customWidth="1"/>
    <col min="4612" max="4618" width="10.7109375" style="152" customWidth="1"/>
    <col min="4619" max="4619" width="11.42578125" style="152" customWidth="1"/>
    <col min="4620" max="4620" width="10.7109375" style="152" customWidth="1"/>
    <col min="4621" max="4621" width="11.140625" style="152" customWidth="1"/>
    <col min="4622" max="4864" width="8.85546875" style="152"/>
    <col min="4865" max="4865" width="18.42578125" style="152" customWidth="1"/>
    <col min="4866" max="4866" width="8.140625" style="152" customWidth="1"/>
    <col min="4867" max="4867" width="8.7109375" style="152" customWidth="1"/>
    <col min="4868" max="4874" width="10.7109375" style="152" customWidth="1"/>
    <col min="4875" max="4875" width="11.42578125" style="152" customWidth="1"/>
    <col min="4876" max="4876" width="10.7109375" style="152" customWidth="1"/>
    <col min="4877" max="4877" width="11.140625" style="152" customWidth="1"/>
    <col min="4878" max="5120" width="8.85546875" style="152"/>
    <col min="5121" max="5121" width="18.42578125" style="152" customWidth="1"/>
    <col min="5122" max="5122" width="8.140625" style="152" customWidth="1"/>
    <col min="5123" max="5123" width="8.7109375" style="152" customWidth="1"/>
    <col min="5124" max="5130" width="10.7109375" style="152" customWidth="1"/>
    <col min="5131" max="5131" width="11.42578125" style="152" customWidth="1"/>
    <col min="5132" max="5132" width="10.7109375" style="152" customWidth="1"/>
    <col min="5133" max="5133" width="11.140625" style="152" customWidth="1"/>
    <col min="5134" max="5376" width="8.85546875" style="152"/>
    <col min="5377" max="5377" width="18.42578125" style="152" customWidth="1"/>
    <col min="5378" max="5378" width="8.140625" style="152" customWidth="1"/>
    <col min="5379" max="5379" width="8.7109375" style="152" customWidth="1"/>
    <col min="5380" max="5386" width="10.7109375" style="152" customWidth="1"/>
    <col min="5387" max="5387" width="11.42578125" style="152" customWidth="1"/>
    <col min="5388" max="5388" width="10.7109375" style="152" customWidth="1"/>
    <col min="5389" max="5389" width="11.140625" style="152" customWidth="1"/>
    <col min="5390" max="5632" width="8.85546875" style="152"/>
    <col min="5633" max="5633" width="18.42578125" style="152" customWidth="1"/>
    <col min="5634" max="5634" width="8.140625" style="152" customWidth="1"/>
    <col min="5635" max="5635" width="8.7109375" style="152" customWidth="1"/>
    <col min="5636" max="5642" width="10.7109375" style="152" customWidth="1"/>
    <col min="5643" max="5643" width="11.42578125" style="152" customWidth="1"/>
    <col min="5644" max="5644" width="10.7109375" style="152" customWidth="1"/>
    <col min="5645" max="5645" width="11.140625" style="152" customWidth="1"/>
    <col min="5646" max="5888" width="8.85546875" style="152"/>
    <col min="5889" max="5889" width="18.42578125" style="152" customWidth="1"/>
    <col min="5890" max="5890" width="8.140625" style="152" customWidth="1"/>
    <col min="5891" max="5891" width="8.7109375" style="152" customWidth="1"/>
    <col min="5892" max="5898" width="10.7109375" style="152" customWidth="1"/>
    <col min="5899" max="5899" width="11.42578125" style="152" customWidth="1"/>
    <col min="5900" max="5900" width="10.7109375" style="152" customWidth="1"/>
    <col min="5901" max="5901" width="11.140625" style="152" customWidth="1"/>
    <col min="5902" max="6144" width="8.85546875" style="152"/>
    <col min="6145" max="6145" width="18.42578125" style="152" customWidth="1"/>
    <col min="6146" max="6146" width="8.140625" style="152" customWidth="1"/>
    <col min="6147" max="6147" width="8.7109375" style="152" customWidth="1"/>
    <col min="6148" max="6154" width="10.7109375" style="152" customWidth="1"/>
    <col min="6155" max="6155" width="11.42578125" style="152" customWidth="1"/>
    <col min="6156" max="6156" width="10.7109375" style="152" customWidth="1"/>
    <col min="6157" max="6157" width="11.140625" style="152" customWidth="1"/>
    <col min="6158" max="6400" width="8.85546875" style="152"/>
    <col min="6401" max="6401" width="18.42578125" style="152" customWidth="1"/>
    <col min="6402" max="6402" width="8.140625" style="152" customWidth="1"/>
    <col min="6403" max="6403" width="8.7109375" style="152" customWidth="1"/>
    <col min="6404" max="6410" width="10.7109375" style="152" customWidth="1"/>
    <col min="6411" max="6411" width="11.42578125" style="152" customWidth="1"/>
    <col min="6412" max="6412" width="10.7109375" style="152" customWidth="1"/>
    <col min="6413" max="6413" width="11.140625" style="152" customWidth="1"/>
    <col min="6414" max="6656" width="8.85546875" style="152"/>
    <col min="6657" max="6657" width="18.42578125" style="152" customWidth="1"/>
    <col min="6658" max="6658" width="8.140625" style="152" customWidth="1"/>
    <col min="6659" max="6659" width="8.7109375" style="152" customWidth="1"/>
    <col min="6660" max="6666" width="10.7109375" style="152" customWidth="1"/>
    <col min="6667" max="6667" width="11.42578125" style="152" customWidth="1"/>
    <col min="6668" max="6668" width="10.7109375" style="152" customWidth="1"/>
    <col min="6669" max="6669" width="11.140625" style="152" customWidth="1"/>
    <col min="6670" max="6912" width="8.85546875" style="152"/>
    <col min="6913" max="6913" width="18.42578125" style="152" customWidth="1"/>
    <col min="6914" max="6914" width="8.140625" style="152" customWidth="1"/>
    <col min="6915" max="6915" width="8.7109375" style="152" customWidth="1"/>
    <col min="6916" max="6922" width="10.7109375" style="152" customWidth="1"/>
    <col min="6923" max="6923" width="11.42578125" style="152" customWidth="1"/>
    <col min="6924" max="6924" width="10.7109375" style="152" customWidth="1"/>
    <col min="6925" max="6925" width="11.140625" style="152" customWidth="1"/>
    <col min="6926" max="7168" width="8.85546875" style="152"/>
    <col min="7169" max="7169" width="18.42578125" style="152" customWidth="1"/>
    <col min="7170" max="7170" width="8.140625" style="152" customWidth="1"/>
    <col min="7171" max="7171" width="8.7109375" style="152" customWidth="1"/>
    <col min="7172" max="7178" width="10.7109375" style="152" customWidth="1"/>
    <col min="7179" max="7179" width="11.42578125" style="152" customWidth="1"/>
    <col min="7180" max="7180" width="10.7109375" style="152" customWidth="1"/>
    <col min="7181" max="7181" width="11.140625" style="152" customWidth="1"/>
    <col min="7182" max="7424" width="8.85546875" style="152"/>
    <col min="7425" max="7425" width="18.42578125" style="152" customWidth="1"/>
    <col min="7426" max="7426" width="8.140625" style="152" customWidth="1"/>
    <col min="7427" max="7427" width="8.7109375" style="152" customWidth="1"/>
    <col min="7428" max="7434" width="10.7109375" style="152" customWidth="1"/>
    <col min="7435" max="7435" width="11.42578125" style="152" customWidth="1"/>
    <col min="7436" max="7436" width="10.7109375" style="152" customWidth="1"/>
    <col min="7437" max="7437" width="11.140625" style="152" customWidth="1"/>
    <col min="7438" max="7680" width="8.85546875" style="152"/>
    <col min="7681" max="7681" width="18.42578125" style="152" customWidth="1"/>
    <col min="7682" max="7682" width="8.140625" style="152" customWidth="1"/>
    <col min="7683" max="7683" width="8.7109375" style="152" customWidth="1"/>
    <col min="7684" max="7690" width="10.7109375" style="152" customWidth="1"/>
    <col min="7691" max="7691" width="11.42578125" style="152" customWidth="1"/>
    <col min="7692" max="7692" width="10.7109375" style="152" customWidth="1"/>
    <col min="7693" max="7693" width="11.140625" style="152" customWidth="1"/>
    <col min="7694" max="7936" width="8.85546875" style="152"/>
    <col min="7937" max="7937" width="18.42578125" style="152" customWidth="1"/>
    <col min="7938" max="7938" width="8.140625" style="152" customWidth="1"/>
    <col min="7939" max="7939" width="8.7109375" style="152" customWidth="1"/>
    <col min="7940" max="7946" width="10.7109375" style="152" customWidth="1"/>
    <col min="7947" max="7947" width="11.42578125" style="152" customWidth="1"/>
    <col min="7948" max="7948" width="10.7109375" style="152" customWidth="1"/>
    <col min="7949" max="7949" width="11.140625" style="152" customWidth="1"/>
    <col min="7950" max="8192" width="8.85546875" style="152"/>
    <col min="8193" max="8193" width="18.42578125" style="152" customWidth="1"/>
    <col min="8194" max="8194" width="8.140625" style="152" customWidth="1"/>
    <col min="8195" max="8195" width="8.7109375" style="152" customWidth="1"/>
    <col min="8196" max="8202" width="10.7109375" style="152" customWidth="1"/>
    <col min="8203" max="8203" width="11.42578125" style="152" customWidth="1"/>
    <col min="8204" max="8204" width="10.7109375" style="152" customWidth="1"/>
    <col min="8205" max="8205" width="11.140625" style="152" customWidth="1"/>
    <col min="8206" max="8448" width="8.85546875" style="152"/>
    <col min="8449" max="8449" width="18.42578125" style="152" customWidth="1"/>
    <col min="8450" max="8450" width="8.140625" style="152" customWidth="1"/>
    <col min="8451" max="8451" width="8.7109375" style="152" customWidth="1"/>
    <col min="8452" max="8458" width="10.7109375" style="152" customWidth="1"/>
    <col min="8459" max="8459" width="11.42578125" style="152" customWidth="1"/>
    <col min="8460" max="8460" width="10.7109375" style="152" customWidth="1"/>
    <col min="8461" max="8461" width="11.140625" style="152" customWidth="1"/>
    <col min="8462" max="8704" width="8.85546875" style="152"/>
    <col min="8705" max="8705" width="18.42578125" style="152" customWidth="1"/>
    <col min="8706" max="8706" width="8.140625" style="152" customWidth="1"/>
    <col min="8707" max="8707" width="8.7109375" style="152" customWidth="1"/>
    <col min="8708" max="8714" width="10.7109375" style="152" customWidth="1"/>
    <col min="8715" max="8715" width="11.42578125" style="152" customWidth="1"/>
    <col min="8716" max="8716" width="10.7109375" style="152" customWidth="1"/>
    <col min="8717" max="8717" width="11.140625" style="152" customWidth="1"/>
    <col min="8718" max="8960" width="8.85546875" style="152"/>
    <col min="8961" max="8961" width="18.42578125" style="152" customWidth="1"/>
    <col min="8962" max="8962" width="8.140625" style="152" customWidth="1"/>
    <col min="8963" max="8963" width="8.7109375" style="152" customWidth="1"/>
    <col min="8964" max="8970" width="10.7109375" style="152" customWidth="1"/>
    <col min="8971" max="8971" width="11.42578125" style="152" customWidth="1"/>
    <col min="8972" max="8972" width="10.7109375" style="152" customWidth="1"/>
    <col min="8973" max="8973" width="11.140625" style="152" customWidth="1"/>
    <col min="8974" max="9216" width="8.85546875" style="152"/>
    <col min="9217" max="9217" width="18.42578125" style="152" customWidth="1"/>
    <col min="9218" max="9218" width="8.140625" style="152" customWidth="1"/>
    <col min="9219" max="9219" width="8.7109375" style="152" customWidth="1"/>
    <col min="9220" max="9226" width="10.7109375" style="152" customWidth="1"/>
    <col min="9227" max="9227" width="11.42578125" style="152" customWidth="1"/>
    <col min="9228" max="9228" width="10.7109375" style="152" customWidth="1"/>
    <col min="9229" max="9229" width="11.140625" style="152" customWidth="1"/>
    <col min="9230" max="9472" width="8.85546875" style="152"/>
    <col min="9473" max="9473" width="18.42578125" style="152" customWidth="1"/>
    <col min="9474" max="9474" width="8.140625" style="152" customWidth="1"/>
    <col min="9475" max="9475" width="8.7109375" style="152" customWidth="1"/>
    <col min="9476" max="9482" width="10.7109375" style="152" customWidth="1"/>
    <col min="9483" max="9483" width="11.42578125" style="152" customWidth="1"/>
    <col min="9484" max="9484" width="10.7109375" style="152" customWidth="1"/>
    <col min="9485" max="9485" width="11.140625" style="152" customWidth="1"/>
    <col min="9486" max="9728" width="8.85546875" style="152"/>
    <col min="9729" max="9729" width="18.42578125" style="152" customWidth="1"/>
    <col min="9730" max="9730" width="8.140625" style="152" customWidth="1"/>
    <col min="9731" max="9731" width="8.7109375" style="152" customWidth="1"/>
    <col min="9732" max="9738" width="10.7109375" style="152" customWidth="1"/>
    <col min="9739" max="9739" width="11.42578125" style="152" customWidth="1"/>
    <col min="9740" max="9740" width="10.7109375" style="152" customWidth="1"/>
    <col min="9741" max="9741" width="11.140625" style="152" customWidth="1"/>
    <col min="9742" max="9984" width="8.85546875" style="152"/>
    <col min="9985" max="9985" width="18.42578125" style="152" customWidth="1"/>
    <col min="9986" max="9986" width="8.140625" style="152" customWidth="1"/>
    <col min="9987" max="9987" width="8.7109375" style="152" customWidth="1"/>
    <col min="9988" max="9994" width="10.7109375" style="152" customWidth="1"/>
    <col min="9995" max="9995" width="11.42578125" style="152" customWidth="1"/>
    <col min="9996" max="9996" width="10.7109375" style="152" customWidth="1"/>
    <col min="9997" max="9997" width="11.140625" style="152" customWidth="1"/>
    <col min="9998" max="10240" width="8.85546875" style="152"/>
    <col min="10241" max="10241" width="18.42578125" style="152" customWidth="1"/>
    <col min="10242" max="10242" width="8.140625" style="152" customWidth="1"/>
    <col min="10243" max="10243" width="8.7109375" style="152" customWidth="1"/>
    <col min="10244" max="10250" width="10.7109375" style="152" customWidth="1"/>
    <col min="10251" max="10251" width="11.42578125" style="152" customWidth="1"/>
    <col min="10252" max="10252" width="10.7109375" style="152" customWidth="1"/>
    <col min="10253" max="10253" width="11.140625" style="152" customWidth="1"/>
    <col min="10254" max="10496" width="8.85546875" style="152"/>
    <col min="10497" max="10497" width="18.42578125" style="152" customWidth="1"/>
    <col min="10498" max="10498" width="8.140625" style="152" customWidth="1"/>
    <col min="10499" max="10499" width="8.7109375" style="152" customWidth="1"/>
    <col min="10500" max="10506" width="10.7109375" style="152" customWidth="1"/>
    <col min="10507" max="10507" width="11.42578125" style="152" customWidth="1"/>
    <col min="10508" max="10508" width="10.7109375" style="152" customWidth="1"/>
    <col min="10509" max="10509" width="11.140625" style="152" customWidth="1"/>
    <col min="10510" max="10752" width="8.85546875" style="152"/>
    <col min="10753" max="10753" width="18.42578125" style="152" customWidth="1"/>
    <col min="10754" max="10754" width="8.140625" style="152" customWidth="1"/>
    <col min="10755" max="10755" width="8.7109375" style="152" customWidth="1"/>
    <col min="10756" max="10762" width="10.7109375" style="152" customWidth="1"/>
    <col min="10763" max="10763" width="11.42578125" style="152" customWidth="1"/>
    <col min="10764" max="10764" width="10.7109375" style="152" customWidth="1"/>
    <col min="10765" max="10765" width="11.140625" style="152" customWidth="1"/>
    <col min="10766" max="11008" width="8.85546875" style="152"/>
    <col min="11009" max="11009" width="18.42578125" style="152" customWidth="1"/>
    <col min="11010" max="11010" width="8.140625" style="152" customWidth="1"/>
    <col min="11011" max="11011" width="8.7109375" style="152" customWidth="1"/>
    <col min="11012" max="11018" width="10.7109375" style="152" customWidth="1"/>
    <col min="11019" max="11019" width="11.42578125" style="152" customWidth="1"/>
    <col min="11020" max="11020" width="10.7109375" style="152" customWidth="1"/>
    <col min="11021" max="11021" width="11.140625" style="152" customWidth="1"/>
    <col min="11022" max="11264" width="8.85546875" style="152"/>
    <col min="11265" max="11265" width="18.42578125" style="152" customWidth="1"/>
    <col min="11266" max="11266" width="8.140625" style="152" customWidth="1"/>
    <col min="11267" max="11267" width="8.7109375" style="152" customWidth="1"/>
    <col min="11268" max="11274" width="10.7109375" style="152" customWidth="1"/>
    <col min="11275" max="11275" width="11.42578125" style="152" customWidth="1"/>
    <col min="11276" max="11276" width="10.7109375" style="152" customWidth="1"/>
    <col min="11277" max="11277" width="11.140625" style="152" customWidth="1"/>
    <col min="11278" max="11520" width="8.85546875" style="152"/>
    <col min="11521" max="11521" width="18.42578125" style="152" customWidth="1"/>
    <col min="11522" max="11522" width="8.140625" style="152" customWidth="1"/>
    <col min="11523" max="11523" width="8.7109375" style="152" customWidth="1"/>
    <col min="11524" max="11530" width="10.7109375" style="152" customWidth="1"/>
    <col min="11531" max="11531" width="11.42578125" style="152" customWidth="1"/>
    <col min="11532" max="11532" width="10.7109375" style="152" customWidth="1"/>
    <col min="11533" max="11533" width="11.140625" style="152" customWidth="1"/>
    <col min="11534" max="11776" width="8.85546875" style="152"/>
    <col min="11777" max="11777" width="18.42578125" style="152" customWidth="1"/>
    <col min="11778" max="11778" width="8.140625" style="152" customWidth="1"/>
    <col min="11779" max="11779" width="8.7109375" style="152" customWidth="1"/>
    <col min="11780" max="11786" width="10.7109375" style="152" customWidth="1"/>
    <col min="11787" max="11787" width="11.42578125" style="152" customWidth="1"/>
    <col min="11788" max="11788" width="10.7109375" style="152" customWidth="1"/>
    <col min="11789" max="11789" width="11.140625" style="152" customWidth="1"/>
    <col min="11790" max="12032" width="8.85546875" style="152"/>
    <col min="12033" max="12033" width="18.42578125" style="152" customWidth="1"/>
    <col min="12034" max="12034" width="8.140625" style="152" customWidth="1"/>
    <col min="12035" max="12035" width="8.7109375" style="152" customWidth="1"/>
    <col min="12036" max="12042" width="10.7109375" style="152" customWidth="1"/>
    <col min="12043" max="12043" width="11.42578125" style="152" customWidth="1"/>
    <col min="12044" max="12044" width="10.7109375" style="152" customWidth="1"/>
    <col min="12045" max="12045" width="11.140625" style="152" customWidth="1"/>
    <col min="12046" max="12288" width="8.85546875" style="152"/>
    <col min="12289" max="12289" width="18.42578125" style="152" customWidth="1"/>
    <col min="12290" max="12290" width="8.140625" style="152" customWidth="1"/>
    <col min="12291" max="12291" width="8.7109375" style="152" customWidth="1"/>
    <col min="12292" max="12298" width="10.7109375" style="152" customWidth="1"/>
    <col min="12299" max="12299" width="11.42578125" style="152" customWidth="1"/>
    <col min="12300" max="12300" width="10.7109375" style="152" customWidth="1"/>
    <col min="12301" max="12301" width="11.140625" style="152" customWidth="1"/>
    <col min="12302" max="12544" width="8.85546875" style="152"/>
    <col min="12545" max="12545" width="18.42578125" style="152" customWidth="1"/>
    <col min="12546" max="12546" width="8.140625" style="152" customWidth="1"/>
    <col min="12547" max="12547" width="8.7109375" style="152" customWidth="1"/>
    <col min="12548" max="12554" width="10.7109375" style="152" customWidth="1"/>
    <col min="12555" max="12555" width="11.42578125" style="152" customWidth="1"/>
    <col min="12556" max="12556" width="10.7109375" style="152" customWidth="1"/>
    <col min="12557" max="12557" width="11.140625" style="152" customWidth="1"/>
    <col min="12558" max="12800" width="8.85546875" style="152"/>
    <col min="12801" max="12801" width="18.42578125" style="152" customWidth="1"/>
    <col min="12802" max="12802" width="8.140625" style="152" customWidth="1"/>
    <col min="12803" max="12803" width="8.7109375" style="152" customWidth="1"/>
    <col min="12804" max="12810" width="10.7109375" style="152" customWidth="1"/>
    <col min="12811" max="12811" width="11.42578125" style="152" customWidth="1"/>
    <col min="12812" max="12812" width="10.7109375" style="152" customWidth="1"/>
    <col min="12813" max="12813" width="11.140625" style="152" customWidth="1"/>
    <col min="12814" max="13056" width="8.85546875" style="152"/>
    <col min="13057" max="13057" width="18.42578125" style="152" customWidth="1"/>
    <col min="13058" max="13058" width="8.140625" style="152" customWidth="1"/>
    <col min="13059" max="13059" width="8.7109375" style="152" customWidth="1"/>
    <col min="13060" max="13066" width="10.7109375" style="152" customWidth="1"/>
    <col min="13067" max="13067" width="11.42578125" style="152" customWidth="1"/>
    <col min="13068" max="13068" width="10.7109375" style="152" customWidth="1"/>
    <col min="13069" max="13069" width="11.140625" style="152" customWidth="1"/>
    <col min="13070" max="13312" width="8.85546875" style="152"/>
    <col min="13313" max="13313" width="18.42578125" style="152" customWidth="1"/>
    <col min="13314" max="13314" width="8.140625" style="152" customWidth="1"/>
    <col min="13315" max="13315" width="8.7109375" style="152" customWidth="1"/>
    <col min="13316" max="13322" width="10.7109375" style="152" customWidth="1"/>
    <col min="13323" max="13323" width="11.42578125" style="152" customWidth="1"/>
    <col min="13324" max="13324" width="10.7109375" style="152" customWidth="1"/>
    <col min="13325" max="13325" width="11.140625" style="152" customWidth="1"/>
    <col min="13326" max="13568" width="8.85546875" style="152"/>
    <col min="13569" max="13569" width="18.42578125" style="152" customWidth="1"/>
    <col min="13570" max="13570" width="8.140625" style="152" customWidth="1"/>
    <col min="13571" max="13571" width="8.7109375" style="152" customWidth="1"/>
    <col min="13572" max="13578" width="10.7109375" style="152" customWidth="1"/>
    <col min="13579" max="13579" width="11.42578125" style="152" customWidth="1"/>
    <col min="13580" max="13580" width="10.7109375" style="152" customWidth="1"/>
    <col min="13581" max="13581" width="11.140625" style="152" customWidth="1"/>
    <col min="13582" max="13824" width="8.85546875" style="152"/>
    <col min="13825" max="13825" width="18.42578125" style="152" customWidth="1"/>
    <col min="13826" max="13826" width="8.140625" style="152" customWidth="1"/>
    <col min="13827" max="13827" width="8.7109375" style="152" customWidth="1"/>
    <col min="13828" max="13834" width="10.7109375" style="152" customWidth="1"/>
    <col min="13835" max="13835" width="11.42578125" style="152" customWidth="1"/>
    <col min="13836" max="13836" width="10.7109375" style="152" customWidth="1"/>
    <col min="13837" max="13837" width="11.140625" style="152" customWidth="1"/>
    <col min="13838" max="14080" width="8.85546875" style="152"/>
    <col min="14081" max="14081" width="18.42578125" style="152" customWidth="1"/>
    <col min="14082" max="14082" width="8.140625" style="152" customWidth="1"/>
    <col min="14083" max="14083" width="8.7109375" style="152" customWidth="1"/>
    <col min="14084" max="14090" width="10.7109375" style="152" customWidth="1"/>
    <col min="14091" max="14091" width="11.42578125" style="152" customWidth="1"/>
    <col min="14092" max="14092" width="10.7109375" style="152" customWidth="1"/>
    <col min="14093" max="14093" width="11.140625" style="152" customWidth="1"/>
    <col min="14094" max="14336" width="8.85546875" style="152"/>
    <col min="14337" max="14337" width="18.42578125" style="152" customWidth="1"/>
    <col min="14338" max="14338" width="8.140625" style="152" customWidth="1"/>
    <col min="14339" max="14339" width="8.7109375" style="152" customWidth="1"/>
    <col min="14340" max="14346" width="10.7109375" style="152" customWidth="1"/>
    <col min="14347" max="14347" width="11.42578125" style="152" customWidth="1"/>
    <col min="14348" max="14348" width="10.7109375" style="152" customWidth="1"/>
    <col min="14349" max="14349" width="11.140625" style="152" customWidth="1"/>
    <col min="14350" max="14592" width="8.85546875" style="152"/>
    <col min="14593" max="14593" width="18.42578125" style="152" customWidth="1"/>
    <col min="14594" max="14594" width="8.140625" style="152" customWidth="1"/>
    <col min="14595" max="14595" width="8.7109375" style="152" customWidth="1"/>
    <col min="14596" max="14602" width="10.7109375" style="152" customWidth="1"/>
    <col min="14603" max="14603" width="11.42578125" style="152" customWidth="1"/>
    <col min="14604" max="14604" width="10.7109375" style="152" customWidth="1"/>
    <col min="14605" max="14605" width="11.140625" style="152" customWidth="1"/>
    <col min="14606" max="14848" width="8.85546875" style="152"/>
    <col min="14849" max="14849" width="18.42578125" style="152" customWidth="1"/>
    <col min="14850" max="14850" width="8.140625" style="152" customWidth="1"/>
    <col min="14851" max="14851" width="8.7109375" style="152" customWidth="1"/>
    <col min="14852" max="14858" width="10.7109375" style="152" customWidth="1"/>
    <col min="14859" max="14859" width="11.42578125" style="152" customWidth="1"/>
    <col min="14860" max="14860" width="10.7109375" style="152" customWidth="1"/>
    <col min="14861" max="14861" width="11.140625" style="152" customWidth="1"/>
    <col min="14862" max="15104" width="8.85546875" style="152"/>
    <col min="15105" max="15105" width="18.42578125" style="152" customWidth="1"/>
    <col min="15106" max="15106" width="8.140625" style="152" customWidth="1"/>
    <col min="15107" max="15107" width="8.7109375" style="152" customWidth="1"/>
    <col min="15108" max="15114" width="10.7109375" style="152" customWidth="1"/>
    <col min="15115" max="15115" width="11.42578125" style="152" customWidth="1"/>
    <col min="15116" max="15116" width="10.7109375" style="152" customWidth="1"/>
    <col min="15117" max="15117" width="11.140625" style="152" customWidth="1"/>
    <col min="15118" max="15360" width="8.85546875" style="152"/>
    <col min="15361" max="15361" width="18.42578125" style="152" customWidth="1"/>
    <col min="15362" max="15362" width="8.140625" style="152" customWidth="1"/>
    <col min="15363" max="15363" width="8.7109375" style="152" customWidth="1"/>
    <col min="15364" max="15370" width="10.7109375" style="152" customWidth="1"/>
    <col min="15371" max="15371" width="11.42578125" style="152" customWidth="1"/>
    <col min="15372" max="15372" width="10.7109375" style="152" customWidth="1"/>
    <col min="15373" max="15373" width="11.140625" style="152" customWidth="1"/>
    <col min="15374" max="15616" width="8.85546875" style="152"/>
    <col min="15617" max="15617" width="18.42578125" style="152" customWidth="1"/>
    <col min="15618" max="15618" width="8.140625" style="152" customWidth="1"/>
    <col min="15619" max="15619" width="8.7109375" style="152" customWidth="1"/>
    <col min="15620" max="15626" width="10.7109375" style="152" customWidth="1"/>
    <col min="15627" max="15627" width="11.42578125" style="152" customWidth="1"/>
    <col min="15628" max="15628" width="10.7109375" style="152" customWidth="1"/>
    <col min="15629" max="15629" width="11.140625" style="152" customWidth="1"/>
    <col min="15630" max="15872" width="8.85546875" style="152"/>
    <col min="15873" max="15873" width="18.42578125" style="152" customWidth="1"/>
    <col min="15874" max="15874" width="8.140625" style="152" customWidth="1"/>
    <col min="15875" max="15875" width="8.7109375" style="152" customWidth="1"/>
    <col min="15876" max="15882" width="10.7109375" style="152" customWidth="1"/>
    <col min="15883" max="15883" width="11.42578125" style="152" customWidth="1"/>
    <col min="15884" max="15884" width="10.7109375" style="152" customWidth="1"/>
    <col min="15885" max="15885" width="11.140625" style="152" customWidth="1"/>
    <col min="15886" max="16128" width="8.85546875" style="152"/>
    <col min="16129" max="16129" width="18.42578125" style="152" customWidth="1"/>
    <col min="16130" max="16130" width="8.140625" style="152" customWidth="1"/>
    <col min="16131" max="16131" width="8.7109375" style="152" customWidth="1"/>
    <col min="16132" max="16138" width="10.7109375" style="152" customWidth="1"/>
    <col min="16139" max="16139" width="11.42578125" style="152" customWidth="1"/>
    <col min="16140" max="16140" width="10.7109375" style="152" customWidth="1"/>
    <col min="16141" max="16141" width="11.140625" style="152" customWidth="1"/>
    <col min="16142" max="16384" width="8.85546875" style="152"/>
  </cols>
  <sheetData>
    <row r="1" spans="1:13" ht="49.9" customHeight="1">
      <c r="A1" s="241" t="s">
        <v>481</v>
      </c>
      <c r="B1" s="241"/>
      <c r="C1" s="241"/>
      <c r="D1" s="241"/>
      <c r="E1" s="241"/>
      <c r="F1" s="241"/>
      <c r="G1" s="241"/>
      <c r="H1" s="241"/>
      <c r="I1" s="241"/>
      <c r="J1" s="241"/>
      <c r="K1" s="241"/>
      <c r="L1" s="241"/>
      <c r="M1" s="241"/>
    </row>
    <row r="2" spans="1:13" s="153" customFormat="1" ht="24" customHeight="1">
      <c r="A2" s="236" t="s">
        <v>452</v>
      </c>
      <c r="B2" s="236" t="s">
        <v>462</v>
      </c>
      <c r="C2" s="236"/>
      <c r="D2" s="236"/>
      <c r="E2" s="236" t="s">
        <v>463</v>
      </c>
      <c r="F2" s="236"/>
      <c r="G2" s="236"/>
      <c r="H2" s="236" t="s">
        <v>453</v>
      </c>
      <c r="I2" s="236"/>
      <c r="J2" s="236"/>
      <c r="K2" s="236" t="s">
        <v>454</v>
      </c>
      <c r="L2" s="236"/>
      <c r="M2" s="236"/>
    </row>
    <row r="3" spans="1:13" s="153" customFormat="1" ht="24" customHeight="1">
      <c r="A3" s="236"/>
      <c r="B3" s="154" t="s">
        <v>455</v>
      </c>
      <c r="C3" s="154" t="s">
        <v>456</v>
      </c>
      <c r="D3" s="154" t="s">
        <v>457</v>
      </c>
      <c r="E3" s="154" t="s">
        <v>455</v>
      </c>
      <c r="F3" s="154" t="s">
        <v>456</v>
      </c>
      <c r="G3" s="154" t="s">
        <v>457</v>
      </c>
      <c r="H3" s="154" t="s">
        <v>455</v>
      </c>
      <c r="I3" s="154" t="s">
        <v>456</v>
      </c>
      <c r="J3" s="154" t="s">
        <v>457</v>
      </c>
      <c r="K3" s="154" t="s">
        <v>455</v>
      </c>
      <c r="L3" s="154" t="s">
        <v>456</v>
      </c>
      <c r="M3" s="154" t="s">
        <v>457</v>
      </c>
    </row>
    <row r="4" spans="1:13" ht="24" customHeight="1">
      <c r="A4" s="155" t="s">
        <v>196</v>
      </c>
      <c r="B4" s="156">
        <v>43</v>
      </c>
      <c r="C4" s="156">
        <v>14</v>
      </c>
      <c r="D4" s="156">
        <v>34</v>
      </c>
      <c r="E4" s="157">
        <v>52</v>
      </c>
      <c r="F4" s="157">
        <v>8</v>
      </c>
      <c r="G4" s="157">
        <v>46</v>
      </c>
      <c r="H4" s="158">
        <v>9</v>
      </c>
      <c r="I4" s="158">
        <v>-6</v>
      </c>
      <c r="J4" s="158">
        <v>12</v>
      </c>
      <c r="K4" s="162">
        <v>0.20930232558139536</v>
      </c>
      <c r="L4" s="162">
        <v>-0.42857142857142855</v>
      </c>
      <c r="M4" s="162">
        <v>0.35294117647058826</v>
      </c>
    </row>
    <row r="5" spans="1:13" ht="24" customHeight="1">
      <c r="A5" s="155" t="s">
        <v>197</v>
      </c>
      <c r="B5" s="156">
        <v>2</v>
      </c>
      <c r="C5" s="156">
        <v>3</v>
      </c>
      <c r="D5" s="156">
        <v>1</v>
      </c>
      <c r="E5" s="157">
        <v>5</v>
      </c>
      <c r="F5" s="157">
        <v>4</v>
      </c>
      <c r="G5" s="157">
        <v>3</v>
      </c>
      <c r="H5" s="158">
        <v>3</v>
      </c>
      <c r="I5" s="158">
        <v>1</v>
      </c>
      <c r="J5" s="158">
        <v>2</v>
      </c>
      <c r="K5" s="162">
        <v>1.5</v>
      </c>
      <c r="L5" s="162">
        <v>0.33333333333333331</v>
      </c>
      <c r="M5" s="162">
        <v>2</v>
      </c>
    </row>
    <row r="6" spans="1:13" ht="24" customHeight="1">
      <c r="A6" s="155" t="s">
        <v>198</v>
      </c>
      <c r="B6" s="156">
        <v>3</v>
      </c>
      <c r="C6" s="156">
        <v>2</v>
      </c>
      <c r="D6" s="156">
        <v>1</v>
      </c>
      <c r="E6" s="157">
        <v>9</v>
      </c>
      <c r="F6" s="157">
        <v>4</v>
      </c>
      <c r="G6" s="157">
        <v>9</v>
      </c>
      <c r="H6" s="158">
        <v>6</v>
      </c>
      <c r="I6" s="158">
        <v>2</v>
      </c>
      <c r="J6" s="158">
        <v>8</v>
      </c>
      <c r="K6" s="162">
        <v>2</v>
      </c>
      <c r="L6" s="162">
        <v>1</v>
      </c>
      <c r="M6" s="162">
        <v>8</v>
      </c>
    </row>
    <row r="7" spans="1:13" ht="24" customHeight="1">
      <c r="A7" s="155" t="s">
        <v>199</v>
      </c>
      <c r="B7" s="156">
        <v>12</v>
      </c>
      <c r="C7" s="156">
        <v>8</v>
      </c>
      <c r="D7" s="156">
        <v>12</v>
      </c>
      <c r="E7" s="157">
        <v>16</v>
      </c>
      <c r="F7" s="157">
        <v>10</v>
      </c>
      <c r="G7" s="157">
        <v>11</v>
      </c>
      <c r="H7" s="158">
        <v>4</v>
      </c>
      <c r="I7" s="158">
        <v>2</v>
      </c>
      <c r="J7" s="158">
        <v>-1</v>
      </c>
      <c r="K7" s="162">
        <v>0.33333333333333331</v>
      </c>
      <c r="L7" s="162">
        <v>0.25</v>
      </c>
      <c r="M7" s="162">
        <v>-8.3333333333333329E-2</v>
      </c>
    </row>
    <row r="8" spans="1:13" ht="24" customHeight="1">
      <c r="A8" s="155" t="s">
        <v>200</v>
      </c>
      <c r="B8" s="156">
        <v>8</v>
      </c>
      <c r="C8" s="156">
        <v>6</v>
      </c>
      <c r="D8" s="156">
        <v>3</v>
      </c>
      <c r="E8" s="157">
        <v>21</v>
      </c>
      <c r="F8" s="157">
        <v>10</v>
      </c>
      <c r="G8" s="157">
        <v>20</v>
      </c>
      <c r="H8" s="158">
        <v>13</v>
      </c>
      <c r="I8" s="158">
        <v>4</v>
      </c>
      <c r="J8" s="158">
        <v>17</v>
      </c>
      <c r="K8" s="162">
        <v>1.625</v>
      </c>
      <c r="L8" s="162">
        <v>0.66666666666666663</v>
      </c>
      <c r="M8" s="162">
        <v>5.666666666666667</v>
      </c>
    </row>
    <row r="9" spans="1:13" ht="24" customHeight="1">
      <c r="A9" s="155" t="s">
        <v>201</v>
      </c>
      <c r="B9" s="156">
        <v>1</v>
      </c>
      <c r="C9" s="156">
        <v>1</v>
      </c>
      <c r="D9" s="156">
        <v>0</v>
      </c>
      <c r="E9" s="157">
        <v>2</v>
      </c>
      <c r="F9" s="157">
        <v>2</v>
      </c>
      <c r="G9" s="157">
        <v>0</v>
      </c>
      <c r="H9" s="158">
        <v>1</v>
      </c>
      <c r="I9" s="158">
        <v>1</v>
      </c>
      <c r="J9" s="158">
        <v>0</v>
      </c>
      <c r="K9" s="162">
        <v>1</v>
      </c>
      <c r="L9" s="162">
        <v>1</v>
      </c>
      <c r="M9" s="162">
        <v>0</v>
      </c>
    </row>
    <row r="10" spans="1:13" ht="24" customHeight="1">
      <c r="A10" s="155" t="s">
        <v>202</v>
      </c>
      <c r="B10" s="156">
        <v>16</v>
      </c>
      <c r="C10" s="156">
        <v>11</v>
      </c>
      <c r="D10" s="156">
        <v>6</v>
      </c>
      <c r="E10" s="157">
        <v>17</v>
      </c>
      <c r="F10" s="157">
        <v>11</v>
      </c>
      <c r="G10" s="157">
        <v>10</v>
      </c>
      <c r="H10" s="158">
        <v>1</v>
      </c>
      <c r="I10" s="158">
        <v>0</v>
      </c>
      <c r="J10" s="158">
        <v>4</v>
      </c>
      <c r="K10" s="162">
        <v>6.25E-2</v>
      </c>
      <c r="L10" s="162">
        <v>0</v>
      </c>
      <c r="M10" s="162">
        <v>0.66666666666666663</v>
      </c>
    </row>
    <row r="11" spans="1:13" ht="24" customHeight="1">
      <c r="A11" s="155" t="s">
        <v>204</v>
      </c>
      <c r="B11" s="156">
        <v>9</v>
      </c>
      <c r="C11" s="156">
        <v>9</v>
      </c>
      <c r="D11" s="156">
        <v>2</v>
      </c>
      <c r="E11" s="157">
        <v>10</v>
      </c>
      <c r="F11" s="157">
        <v>5</v>
      </c>
      <c r="G11" s="157">
        <v>8</v>
      </c>
      <c r="H11" s="158">
        <v>1</v>
      </c>
      <c r="I11" s="158">
        <v>-4</v>
      </c>
      <c r="J11" s="158">
        <v>6</v>
      </c>
      <c r="K11" s="162">
        <v>0.1111111111111111</v>
      </c>
      <c r="L11" s="162">
        <v>-0.44444444444444442</v>
      </c>
      <c r="M11" s="162">
        <v>3</v>
      </c>
    </row>
    <row r="12" spans="1:13" ht="24" customHeight="1">
      <c r="A12" s="155" t="s">
        <v>203</v>
      </c>
      <c r="B12" s="156">
        <v>16</v>
      </c>
      <c r="C12" s="156">
        <v>10</v>
      </c>
      <c r="D12" s="156">
        <v>11</v>
      </c>
      <c r="E12" s="157">
        <v>25</v>
      </c>
      <c r="F12" s="157">
        <v>18</v>
      </c>
      <c r="G12" s="157">
        <v>12</v>
      </c>
      <c r="H12" s="158">
        <v>9</v>
      </c>
      <c r="I12" s="158">
        <v>8</v>
      </c>
      <c r="J12" s="158">
        <v>1</v>
      </c>
      <c r="K12" s="162">
        <v>0.5625</v>
      </c>
      <c r="L12" s="162">
        <v>0.8</v>
      </c>
      <c r="M12" s="162">
        <v>9.0909090909090912E-2</v>
      </c>
    </row>
    <row r="13" spans="1:13" ht="24" customHeight="1">
      <c r="A13" s="155" t="s">
        <v>205</v>
      </c>
      <c r="B13" s="156">
        <v>4</v>
      </c>
      <c r="C13" s="156">
        <v>2</v>
      </c>
      <c r="D13" s="156">
        <v>2</v>
      </c>
      <c r="E13" s="157">
        <v>13</v>
      </c>
      <c r="F13" s="157">
        <v>5</v>
      </c>
      <c r="G13" s="157">
        <v>5</v>
      </c>
      <c r="H13" s="158">
        <v>9</v>
      </c>
      <c r="I13" s="158">
        <v>3</v>
      </c>
      <c r="J13" s="158">
        <v>3</v>
      </c>
      <c r="K13" s="162">
        <v>2.25</v>
      </c>
      <c r="L13" s="162">
        <v>1.5</v>
      </c>
      <c r="M13" s="162">
        <v>1.5</v>
      </c>
    </row>
    <row r="14" spans="1:13" ht="24" customHeight="1">
      <c r="A14" s="155" t="s">
        <v>206</v>
      </c>
      <c r="B14" s="156">
        <v>3</v>
      </c>
      <c r="C14" s="156">
        <v>4</v>
      </c>
      <c r="D14" s="156">
        <v>1</v>
      </c>
      <c r="E14" s="157">
        <v>2</v>
      </c>
      <c r="F14" s="157">
        <v>1</v>
      </c>
      <c r="G14" s="157">
        <v>2</v>
      </c>
      <c r="H14" s="158">
        <v>-1</v>
      </c>
      <c r="I14" s="158">
        <v>-3</v>
      </c>
      <c r="J14" s="158">
        <v>1</v>
      </c>
      <c r="K14" s="162">
        <v>-0.33333333333333331</v>
      </c>
      <c r="L14" s="162">
        <v>-0.75</v>
      </c>
      <c r="M14" s="162">
        <v>1</v>
      </c>
    </row>
    <row r="15" spans="1:13" ht="24" customHeight="1">
      <c r="A15" s="155" t="s">
        <v>207</v>
      </c>
      <c r="B15" s="156">
        <v>1</v>
      </c>
      <c r="C15" s="156">
        <v>1</v>
      </c>
      <c r="D15" s="156">
        <v>0</v>
      </c>
      <c r="E15" s="157">
        <v>2</v>
      </c>
      <c r="F15" s="157">
        <v>1</v>
      </c>
      <c r="G15" s="157">
        <v>1</v>
      </c>
      <c r="H15" s="158">
        <v>1</v>
      </c>
      <c r="I15" s="158">
        <v>0</v>
      </c>
      <c r="J15" s="158">
        <v>1</v>
      </c>
      <c r="K15" s="162">
        <v>1</v>
      </c>
      <c r="L15" s="162">
        <v>0</v>
      </c>
      <c r="M15" s="162">
        <v>1</v>
      </c>
    </row>
    <row r="16" spans="1:13" s="153" customFormat="1" ht="24" customHeight="1">
      <c r="A16" s="159" t="s">
        <v>212</v>
      </c>
      <c r="B16" s="160">
        <v>118</v>
      </c>
      <c r="C16" s="160">
        <v>71</v>
      </c>
      <c r="D16" s="160">
        <v>73</v>
      </c>
      <c r="E16" s="160">
        <v>174</v>
      </c>
      <c r="F16" s="160">
        <v>79</v>
      </c>
      <c r="G16" s="160">
        <v>127</v>
      </c>
      <c r="H16" s="161">
        <v>56</v>
      </c>
      <c r="I16" s="161">
        <v>8</v>
      </c>
      <c r="J16" s="161">
        <v>54</v>
      </c>
      <c r="K16" s="163">
        <v>0.47457627118644069</v>
      </c>
      <c r="L16" s="163">
        <v>0.11267605633802817</v>
      </c>
      <c r="M16" s="163">
        <v>0.73972602739726023</v>
      </c>
    </row>
  </sheetData>
  <mergeCells count="6">
    <mergeCell ref="A1:M1"/>
    <mergeCell ref="A2:A3"/>
    <mergeCell ref="B2:D2"/>
    <mergeCell ref="E2:G2"/>
    <mergeCell ref="H2:J2"/>
    <mergeCell ref="K2:M2"/>
  </mergeCells>
  <pageMargins left="0.46" right="0.26" top="0.64" bottom="0.75" header="0.3" footer="0.3"/>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chi tieu chu yeu</vt:lpstr>
      <vt:lpstr> QLBVR</vt:lpstr>
      <vt:lpstr> Thu chi NS</vt:lpstr>
      <vt:lpstr> Giải ngân vốn ĐTXDCB (3)</vt:lpstr>
      <vt:lpstr>CÔNG TRÌNH TRỌNG ĐIỂM</vt:lpstr>
      <vt:lpstr>Doanh nghiệp</vt:lpstr>
      <vt:lpstr>TNGT (2)</vt:lpstr>
      <vt:lpstr>' Giải ngân vốn ĐTXDCB (3)'!Print_Area</vt:lpstr>
      <vt:lpstr>'chi tieu chu yeu'!Print_Area</vt:lpstr>
      <vt:lpstr>' Giải ngân vốn ĐTXDCB (3)'!Print_Titles</vt:lpstr>
      <vt:lpstr>'chi tieu chu yeu'!Print_Titles</vt:lpstr>
      <vt:lpstr>'CÔNG TRÌNH TRỌNG ĐIỂM'!Print_Titles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USER</cp:lastModifiedBy>
  <cp:lastPrinted>2024-01-08T08:10:48Z</cp:lastPrinted>
  <dcterms:created xsi:type="dcterms:W3CDTF">2023-11-13T01:26:24Z</dcterms:created>
  <dcterms:modified xsi:type="dcterms:W3CDTF">2024-01-08T10:13:02Z</dcterms:modified>
</cp:coreProperties>
</file>